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07" documentId="120_S{2AC9BD13-BADA-5192-A53E-5A8FF88502F6}" xr6:coauthVersionLast="47" xr6:coauthVersionMax="47" xr10:uidLastSave="{3A9D6AC5-BEE3-4154-B343-1100967066F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<sst xmlns="http://schemas.openxmlformats.org/spreadsheetml/2006/main" count="181536" uniqueCount="39146">
  <si>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</si>
  <si>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</si>
  <si>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</si>
  <si>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</si>
  <si>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</si>
  <si>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</si>
  <si>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</si>
  <si>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</si>
  <si>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</si>
  <si>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</si>
  <si>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</si>
  <si>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</si>
  <si>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</si>
  <si>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</si>
  <si>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</si>
  <si>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</si>
  <si>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</si>
  <si>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</si>
  <si>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</si>
  <si>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</si>
  <si>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</si>
  <si>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</si>
  <si>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</si>
  <si>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</si>
  <si>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</si>
  <si>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</si>
  <si>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</si>
  <si>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</si>
  <si>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</si>
  <si>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</si>
  <si>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</si>
  <si>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</si>
  <si>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</si>
  <si>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</si>
  <si>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</si>
  <si>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</si>
  <si>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</si>
  <si>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</si>
  <si>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</si>
  <si>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</si>
  <si>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</si>
  <si>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</si>
  <si>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</si>
  <si>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</si>
  <si>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</si>
  <si>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</si>
  <si>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</si>
  <si>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</si>
  <si>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</si>
  <si>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</si>
  <si>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</si>
  <si>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</si>
  <si>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</si>
  <si>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</si>
  <si>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</si>
  <si>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</si>
  <si>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</si>
  <si>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</si>
  <si>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</si>
  <si>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</si>
  <si>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</si>
  <si>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</si>
  <si>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</si>
  <si>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</si>
  <si>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</si>
  <si>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</si>
  <si>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</si>
  <si>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</si>
  <si>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</si>
  <si>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</si>
  <si>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</si>
  <si>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</si>
  <si>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</si>
  <si>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</si>
  <si>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</si>
  <si>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</si>
  <si>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</si>
  <si>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</si>
  <si>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</si>
  <si>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</si>
  <si>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</si>
  <si>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</si>
  <si>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</si>
  <si>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</si>
  <si>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</si>
  <si>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</si>
  <si>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</si>
  <si>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</si>
  <si>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</si>
  <si>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</si>
  <si>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</si>
  <si>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</si>
  <si>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</si>
  <si>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</si>
  <si>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</si>
  <si>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</si>
  <si>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</si>
  <si>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</si>
  <si>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</si>
  <si>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</si>
  <si>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</si>
  <si>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</si>
  <si>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</si>
  <si>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</si>
  <si>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</si>
  <si>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</si>
  <si>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</si>
  <si>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</si>
  <si>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</si>
  <si>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</si>
  <si>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</si>
  <si>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</si>
  <si>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</si>
  <si>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</si>
  <si>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</si>
  <si>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</si>
  <si>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</si>
  <si>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</si>
  <si>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</si>
  <si>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</si>
  <si>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</si>
  <si>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</si>
  <si>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</si>
  <si>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</si>
  <si>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</si>
  <si>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</si>
  <si>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</si>
  <si>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</si>
  <si>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</si>
  <si>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</si>
  <si>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</si>
  <si>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</si>
  <si>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</si>
  <si>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</si>
  <si>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</si>
  <si>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</si>
  <si>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</si>
  <si>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</si>
  <si>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</si>
  <si>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</si>
  <si>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</si>
  <si>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</si>
  <si>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</si>
  <si>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</si>
  <si>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</si>
  <si>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</si>
  <si>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</si>
  <si>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</si>
  <si>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</si>
  <si>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</si>
  <si>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</si>
  <si>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</si>
  <si>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</si>
  <si>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</si>
  <si>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</si>
  <si>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</si>
  <si>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</si>
  <si>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</si>
  <si>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</si>
  <si>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</si>
  <si>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</si>
  <si>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</si>
  <si>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</si>
  <si>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</si>
  <si>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</si>
  <si>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</si>
  <si>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</si>
  <si>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</si>
  <si>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</si>
  <si>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</si>
  <si>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</si>
  <si>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</si>
  <si>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</si>
  <si>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</si>
  <si>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</si>
  <si>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</si>
  <si>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</si>
  <si>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</si>
  <si>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</si>
  <si>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</si>
  <si>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</si>
  <si>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</si>
  <si>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</si>
  <si>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</si>
  <si>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</si>
  <si>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</si>
  <si>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</si>
  <si>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</si>
  <si>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</si>
  <si>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</si>
  <si>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</si>
  <si>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</si>
  <si>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</si>
  <si>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</si>
  <si>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</si>
  <si>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</si>
  <si>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</si>
  <si>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</si>
  <si>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</si>
  <si>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</si>
  <si>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</si>
  <si>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</si>
  <si>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</si>
  <si>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</si>
  <si>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</si>
  <si>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</si>
  <si>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</si>
  <si>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</si>
  <si>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</si>
  <si>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</si>
  <si>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</si>
  <si>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</si>
  <si>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</si>
  <si>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</si>
  <si>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</si>
  <si>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</si>
  <si>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</si>
  <si>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</si>
  <si>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</si>
  <si>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</si>
  <si>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</si>
  <si>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</si>
  <si>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</si>
  <si>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</si>
  <si>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</si>
  <si>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</si>
  <si>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</si>
  <si>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</si>
  <si>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</si>
  <si>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</si>
  <si>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</si>
  <si>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</si>
  <si>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</si>
  <si>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</si>
  <si>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</si>
  <si>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</si>
  <si>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</si>
  <si>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</si>
  <si>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</si>
  <si>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</si>
  <si>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</si>
  <si>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</si>
  <si>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</si>
  <si>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</si>
  <si>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</si>
  <si>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</si>
  <si>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</si>
  <si>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</si>
  <si>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</si>
  <si>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</si>
  <si>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</si>
  <si>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</si>
  <si>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</si>
  <si>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</si>
  <si>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</si>
  <si>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</si>
  <si>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</si>
  <si>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</si>
  <si>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</si>
  <si>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</si>
  <si>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</si>
  <si>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</si>
  <si>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</si>
  <si>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</si>
  <si>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</si>
  <si>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</si>
  <si>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</si>
  <si>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</si>
  <si>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</si>
  <si>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</si>
  <si>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</si>
  <si>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</si>
  <si>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</si>
  <si>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</si>
  <si>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</si>
  <si>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</si>
  <si>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</si>
  <si>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</si>
  <si>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</si>
  <si>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</si>
  <si>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</si>
  <si>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</si>
  <si>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</si>
  <si>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</si>
  <si>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</si>
  <si>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</si>
  <si>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</si>
  <si>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</si>
  <si>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</si>
  <si>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</si>
  <si>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</si>
  <si>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</si>
  <si>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</si>
  <si>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</si>
  <si>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</si>
  <si>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</si>
  <si>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</si>
  <si>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</si>
  <si>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</si>
  <si>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</si>
  <si>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</si>
  <si>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</si>
  <si>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</si>
  <si>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</si>
  <si>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</si>
  <si>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</si>
  <si>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</si>
  <si>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</si>
  <si>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</si>
  <si>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</si>
  <si>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</si>
  <si>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</si>
  <si>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</si>
  <si>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</si>
  <si>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</si>
  <si>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</si>
  <si>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</si>
  <si>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</si>
  <si>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</si>
  <si>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</si>
  <si>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</si>
  <si>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</si>
  <si>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</si>
  <si>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</si>
  <si>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</si>
  <si>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</si>
  <si>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</si>
  <si>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</si>
  <si>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</si>
  <si>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</si>
  <si>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</si>
  <si>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</si>
  <si>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</si>
  <si>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</si>
  <si>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</si>
  <si>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</si>
  <si>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</si>
  <si>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</si>
  <si>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</si>
  <si>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</si>
  <si>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</si>
  <si>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</si>
  <si>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</si>
  <si>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</si>
  <si>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</si>
  <si>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</si>
  <si>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</si>
  <si>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</si>
  <si>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</si>
  <si>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</si>
  <si>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</si>
  <si>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</si>
  <si>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</si>
  <si>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</si>
  <si>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</si>
  <si>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</si>
  <si>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</si>
  <si>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</si>
  <si>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</si>
  <si>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</si>
  <si>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</si>
  <si>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</si>
  <si>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</si>
  <si>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</si>
  <si>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</si>
  <si>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</si>
  <si>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</si>
  <si>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</si>
  <si>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</si>
  <si>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</si>
  <si>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</si>
  <si>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</si>
  <si>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</si>
  <si>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</si>
  <si>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</si>
  <si>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</si>
  <si>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</si>
  <si>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</si>
  <si>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</si>
  <si>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</si>
  <si>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</si>
  <si>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</si>
  <si>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</si>
  <si>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</si>
  <si>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</si>
  <si>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</si>
  <si>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</si>
  <si>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</si>
  <si>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</si>
  <si>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</si>
  <si>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</si>
  <si>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</si>
  <si>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</si>
  <si>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</si>
  <si>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</si>
  <si>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</si>
  <si>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</si>
  <si>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</si>
  <si>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</si>
  <si>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</si>
  <si>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</si>
  <si>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</si>
  <si>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</si>
  <si>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</si>
  <si>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</si>
  <si>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</si>
  <si>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</si>
  <si>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</si>
  <si>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</si>
  <si>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</si>
  <si>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</si>
  <si>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</si>
  <si>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</si>
  <si>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</si>
  <si>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</si>
  <si>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</si>
  <si>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</si>
  <si>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</si>
  <si>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</si>
  <si>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</si>
  <si>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</si>
  <si>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</si>
  <si>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</si>
  <si>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</si>
  <si>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</si>
  <si>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</si>
  <si>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</si>
  <si>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</si>
  <si>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</si>
  <si>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</si>
  <si>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</si>
  <si>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</si>
  <si>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</si>
  <si>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</si>
  <si>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</si>
  <si>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</si>
  <si>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</si>
  <si>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</si>
  <si>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</si>
  <si>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</si>
  <si>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</si>
  <si>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</si>
  <si>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</si>
  <si>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</si>
  <si>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</si>
  <si>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</si>
  <si>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</si>
  <si>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</si>
  <si>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</si>
  <si>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</si>
  <si>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</si>
  <si>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</si>
  <si>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</si>
  <si>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</si>
  <si>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</si>
  <si>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</si>
  <si>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</si>
  <si>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</si>
  <si>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</si>
  <si>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</si>
  <si>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</si>
  <si>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</si>
  <si>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</si>
  <si>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</si>
  <si>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</si>
  <si>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</si>
  <si>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</si>
  <si>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</si>
  <si>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</si>
  <si>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</si>
  <si>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</si>
  <si>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</si>
  <si>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</si>
  <si>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</si>
  <si>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</si>
  <si>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</si>
  <si>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</si>
  <si>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</si>
  <si>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</si>
  <si>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</si>
  <si>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</si>
  <si>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</si>
  <si>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</si>
  <si>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</si>
  <si>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</si>
  <si>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</si>
  <si>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</si>
  <si>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</si>
  <si>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</si>
  <si>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</si>
  <si>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</si>
  <si>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</si>
  <si>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</si>
  <si>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</si>
  <si>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</si>
  <si>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</si>
  <si>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</si>
  <si>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</si>
  <si>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</si>
  <si>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</si>
  <si>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</si>
  <si>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</si>
  <si>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</si>
  <si>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</si>
  <si>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</si>
  <si>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</si>
  <si>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</si>
  <si>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</si>
  <si>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</si>
  <si>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</si>
  <si>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</si>
  <si>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</si>
  <si>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</si>
  <si>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</si>
  <si>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</si>
  <si>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</si>
  <si>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</si>
  <si>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</si>
  <si>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</si>
  <si>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</si>
  <si>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</si>
  <si>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</si>
  <si>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</si>
  <si>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</si>
  <si>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</si>
  <si>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</si>
  <si>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</si>
  <si>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</si>
  <si>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</si>
  <si>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</si>
  <si>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</si>
  <si>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</si>
  <si>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</si>
  <si>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</si>
  <si>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</si>
  <si>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</si>
  <si>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</si>
  <si>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</si>
  <si>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</si>
  <si>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</si>
  <si>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</si>
  <si>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</si>
  <si>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</si>
  <si>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</si>
  <si>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</si>
  <si>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</si>
  <si>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</si>
  <si>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</si>
  <si>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</si>
  <si>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</si>
  <si>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</si>
  <si>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</si>
  <si>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</si>
  <si>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</si>
  <si>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</si>
  <si>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</si>
  <si>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</si>
  <si>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</si>
  <si>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</si>
  <si>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</si>
  <si>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</si>
  <si>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</si>
  <si>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</si>
  <si>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</si>
  <si>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</si>
  <si>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</si>
  <si>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</si>
  <si>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</si>
  <si>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</si>
  <si>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</si>
  <si>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</si>
  <si>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</si>
  <si>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</si>
  <si>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</si>
  <si>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</si>
  <si>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</si>
  <si>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</si>
  <si>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</si>
  <si>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</si>
  <si>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</si>
  <si>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</si>
  <si>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</si>
  <si>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</si>
  <si>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</si>
  <si>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</si>
  <si>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</si>
  <si>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</si>
  <si>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</si>
  <si>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</si>
  <si>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</si>
  <si>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</si>
  <si>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</si>
  <si>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</si>
  <si>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</si>
  <si>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</si>
  <si>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</si>
  <si>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</si>
  <si>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</si>
  <si>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</si>
  <si>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</si>
  <si>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</si>
  <si>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</si>
  <si>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</si>
  <si>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</si>
  <si>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</si>
  <si>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</si>
  <si>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</si>
  <si>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</si>
  <si>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</si>
  <si>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</si>
  <si>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</si>
  <si>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</si>
  <si>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</si>
  <si>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</si>
  <si>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</si>
  <si>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</si>
  <si>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</si>
  <si>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</si>
  <si>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</si>
  <si>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</si>
  <si>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</si>
  <si>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</si>
  <si>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</si>
  <si>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</si>
  <si>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</si>
  <si>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</si>
  <si>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</si>
  <si>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</si>
  <si>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</si>
  <si>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</si>
  <si>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</si>
  <si>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</si>
  <si>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</si>
  <si>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</si>
  <si>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</si>
  <si>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</si>
  <si>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</si>
  <si>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</si>
  <si>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</si>
  <si>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</si>
  <si>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</si>
  <si>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</si>
  <si>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</si>
  <si>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</si>
  <si>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</si>
  <si>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</si>
  <si>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</si>
  <si>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</si>
  <si>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</si>
  <si>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</si>
  <si>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</si>
  <si>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</si>
  <si>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</si>
  <si>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</si>
  <si>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</si>
  <si>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</si>
  <si>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</si>
  <si>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</si>
  <si>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</si>
  <si>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</si>
  <si>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</si>
  <si>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</si>
  <si>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</si>
  <si>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</si>
  <si>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</si>
  <si>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</si>
  <si>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</si>
  <si>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</si>
  <si>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</si>
  <si>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</si>
  <si>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</si>
  <si>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</si>
  <si>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</si>
  <si>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</si>
  <si>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</si>
  <si>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</si>
  <si>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</si>
  <si>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</si>
  <si>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</si>
  <si>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</si>
  <si>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</si>
  <si>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</si>
  <si>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</si>
  <si>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</si>
  <si>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</si>
  <si>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</si>
  <si>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</si>
  <si>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</si>
  <si>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</si>
  <si>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</si>
  <si>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</si>
  <si>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</si>
  <si>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</si>
  <si>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</si>
  <si>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</si>
  <si>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</si>
  <si>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</si>
  <si>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</si>
  <si>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</si>
  <si>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</si>
  <si>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</si>
  <si>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</si>
  <si>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</si>
  <si>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</si>
  <si>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</si>
  <si>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</si>
  <si>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</si>
  <si>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</si>
  <si>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</si>
  <si>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</si>
  <si>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</si>
  <si>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</si>
  <si>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</si>
  <si>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</si>
  <si>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</si>
  <si>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</si>
  <si>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</si>
  <si>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</si>
  <si>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</si>
  <si>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</si>
  <si>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</si>
  <si>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</si>
  <si>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</si>
  <si>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</si>
  <si>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</si>
  <si>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</si>
  <si>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</si>
  <si>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</si>
  <si>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</si>
  <si>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</si>
  <si>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</si>
  <si>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</si>
  <si>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</si>
  <si>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</si>
  <si>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</si>
  <si>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</si>
  <si>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</si>
  <si>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</si>
  <si>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</si>
  <si>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</si>
  <si>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</si>
  <si>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</si>
  <si>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</si>
  <si>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</si>
  <si>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</si>
  <si>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</si>
  <si>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</si>
  <si>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</si>
  <si>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</si>
  <si>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</si>
  <si>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</si>
  <si>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</si>
  <si>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</si>
  <si>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</si>
  <si>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</si>
  <si>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</si>
  <si>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</si>
  <si>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</si>
  <si>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</si>
  <si>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</si>
  <si>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</si>
  <si>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</si>
  <si>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</si>
  <si>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</si>
  <si>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</si>
  <si>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</si>
  <si>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</si>
  <si>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</si>
  <si>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</si>
  <si>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</si>
  <si>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</si>
  <si>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</si>
  <si>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</si>
  <si>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</si>
  <si>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</si>
  <si>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</si>
  <si>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</si>
  <si>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</si>
  <si>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</si>
  <si>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</si>
  <si>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</si>
  <si>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</si>
  <si>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</si>
  <si>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</si>
  <si>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</si>
  <si>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</si>
  <si>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</si>
  <si>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</si>
  <si>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</si>
  <si>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</si>
  <si>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</si>
  <si>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</si>
  <si>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</si>
  <si>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</si>
  <si>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</si>
  <si>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</si>
  <si>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</si>
  <si>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</si>
  <si>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</si>
  <si>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</si>
  <si>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</si>
  <si>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</si>
  <si>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</si>
  <si>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</si>
  <si>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</si>
  <si>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</si>
  <si>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</si>
  <si>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</si>
  <si>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</si>
  <si>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</si>
  <si>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</si>
  <si>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</si>
  <si>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</si>
  <si>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</si>
  <si>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</si>
  <si>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</si>
  <si>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</si>
  <si>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</si>
  <si>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</si>
  <si>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</si>
  <si>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</si>
  <si>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</si>
  <si>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</si>
  <si>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</si>
  <si>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</si>
  <si>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</si>
  <si>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</si>
  <si>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</si>
  <si>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</si>
  <si>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</si>
  <si>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</si>
  <si>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</si>
  <si>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</si>
  <si>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</si>
  <si>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</si>
  <si>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</si>
  <si>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</si>
  <si>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</si>
  <si>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</si>
  <si>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</si>
  <si>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</si>
  <si>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</si>
  <si>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</si>
  <si>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</si>
  <si>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</si>
  <si>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</si>
  <si>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</si>
  <si>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</si>
  <si>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</si>
  <si>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</si>
  <si>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</si>
  <si>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</si>
  <si>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</si>
  <si>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</si>
  <si>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</si>
  <si>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</si>
  <si>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</si>
  <si>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</si>
  <si>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</si>
  <si>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</si>
  <si>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</si>
  <si>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</si>
  <si>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</si>
  <si>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</si>
  <si>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</si>
  <si>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</si>
  <si>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</si>
  <si>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</si>
  <si>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</si>
  <si>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</si>
  <si>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</si>
  <si>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</si>
  <si>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</si>
  <si>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</si>
  <si>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</si>
  <si>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</si>
  <si>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</si>
  <si>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</si>
  <si>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</si>
  <si>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</si>
  <si>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</si>
  <si>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</si>
  <si>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</si>
  <si>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</si>
  <si>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</si>
  <si>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</si>
  <si>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</si>
  <si>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</si>
  <si>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</si>
  <si>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</si>
  <si>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</si>
  <si>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</si>
  <si>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</si>
  <si>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</si>
  <si>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</si>
  <si>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</si>
  <si>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</si>
  <si>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</si>
  <si>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</si>
  <si>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</si>
  <si>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</si>
  <si>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</si>
  <si>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</si>
  <si>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</si>
  <si>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</si>
  <si>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</si>
  <si>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</si>
  <si>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</si>
  <si>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</si>
  <si>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</si>
  <si>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</si>
  <si>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</si>
  <si>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</si>
  <si>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</si>
  <si>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</si>
  <si>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</si>
  <si>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</si>
  <si>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</si>
  <si>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</si>
  <si>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</si>
  <si>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</si>
  <si>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</si>
  <si>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</si>
  <si>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</si>
  <si>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</si>
  <si>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</si>
  <si>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</si>
  <si>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</si>
  <si>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</si>
  <si>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</si>
  <si>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</si>
  <si>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</si>
  <si>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</si>
  <si>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</si>
  <si>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</si>
  <si>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</si>
  <si>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</si>
  <si>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</si>
  <si>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</si>
  <si>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</si>
  <si>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</si>
  <si>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</si>
  <si>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</si>
  <si>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</si>
  <si>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</si>
  <si>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</si>
  <si>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</si>
  <si>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</si>
  <si>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</si>
  <si>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</si>
  <si>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</si>
  <si>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</si>
  <si>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</si>
  <si>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</si>
  <si>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</si>
  <si>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</si>
  <si>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</si>
  <si>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</si>
  <si>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</si>
  <si>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</si>
  <si>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</si>
  <si>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</si>
  <si>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</si>
  <si>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</si>
  <si>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</si>
  <si>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</si>
  <si>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</si>
  <si>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</si>
  <si>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</si>
  <si>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</si>
  <si>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</si>
  <si>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</si>
  <si>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</si>
  <si>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</si>
  <si>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</si>
  <si>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</si>
  <si>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</si>
  <si>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</si>
  <si>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</si>
  <si>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</si>
  <si>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</si>
  <si>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</si>
  <si>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</si>
  <si>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</si>
  <si>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</si>
  <si>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</si>
  <si>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</si>
  <si>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</si>
  <si>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</si>
  <si>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</si>
  <si>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</si>
  <si>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</si>
  <si>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</si>
  <si>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</si>
  <si>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</si>
  <si>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</si>
  <si>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</si>
  <si>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</si>
  <si>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</si>
  <si>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</si>
  <si>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</si>
  <si>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</si>
  <si>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</si>
  <si>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</si>
  <si>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</si>
  <si>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</si>
  <si>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</si>
  <si>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</si>
  <si>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</si>
  <si>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</si>
  <si>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</si>
  <si>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</si>
  <si>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</si>
  <si>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</si>
  <si>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</si>
  <si>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</si>
  <si>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</si>
  <si>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</si>
  <si>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</si>
  <si>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</si>
  <si>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</si>
  <si>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</si>
  <si>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</si>
  <si>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</si>
  <si>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</si>
  <si>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</si>
  <si>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</si>
  <si>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</si>
  <si>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</si>
  <si>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</si>
  <si>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</si>
  <si>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</si>
  <si>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</si>
  <si>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</si>
  <si>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</si>
  <si>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</si>
  <si>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</si>
  <si>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</si>
  <si>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</si>
  <si>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</si>
  <si>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</si>
  <si>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</si>
  <si>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</si>
  <si>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</si>
  <si>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</si>
  <si>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</si>
  <si>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</si>
  <si>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</si>
  <si>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</si>
  <si>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</si>
  <si>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</si>
  <si>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</si>
  <si>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</si>
  <si>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</si>
  <si>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</si>
  <si>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</si>
  <si>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</si>
  <si>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</si>
  <si>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</si>
  <si>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</si>
  <si>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</si>
  <si>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</si>
  <si>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</si>
  <si>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</si>
  <si>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</si>
  <si>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</si>
  <si>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</si>
  <si>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</si>
  <si>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</si>
  <si>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</si>
  <si>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</si>
  <si>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</si>
  <si>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</si>
  <si>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</si>
  <si>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</si>
  <si>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</si>
  <si>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</si>
  <si>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</si>
  <si>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</si>
  <si>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</si>
  <si>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</si>
  <si>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</si>
  <si>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</si>
  <si>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</si>
  <si>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</si>
  <si>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</si>
  <si>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</si>
  <si>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</si>
  <si>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</si>
  <si>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</si>
  <si>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</si>
  <si>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</si>
  <si>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</si>
  <si>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</si>
  <si>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</si>
  <si>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</si>
  <si>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</si>
  <si>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</si>
  <si>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</si>
  <si>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</si>
  <si>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</si>
  <si>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</si>
  <si>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</si>
  <si>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</si>
  <si>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</si>
  <si>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</si>
  <si>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</si>
  <si>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</si>
  <si>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</si>
  <si>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</si>
  <si>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</si>
  <si>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</si>
  <si>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</si>
  <si>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</si>
  <si>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</si>
  <si>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</si>
  <si>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</si>
  <si>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</si>
  <si>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</si>
  <si>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</si>
  <si>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</si>
  <si>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</si>
  <si>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</si>
  <si>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</si>
  <si>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</si>
  <si>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</si>
  <si>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</si>
  <si>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</si>
  <si>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</si>
  <si>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</si>
  <si>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</si>
  <si>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</si>
  <si>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</si>
  <si>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</si>
  <si>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</si>
  <si>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</si>
  <si>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</si>
  <si>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</si>
  <si>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</si>
  <si>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</si>
  <si>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</si>
  <si>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</si>
  <si>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</si>
  <si>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</si>
  <si>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</si>
  <si>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</si>
  <si>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</si>
  <si>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</si>
  <si>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</si>
  <si>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</si>
  <si>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</si>
  <si>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</si>
  <si>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</si>
  <si>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</si>
  <si>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</si>
  <si>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</si>
  <si>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</si>
  <si>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</si>
  <si>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</si>
  <si>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</si>
  <si>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</si>
  <si>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</si>
  <si>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</si>
  <si>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</si>
  <si>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</si>
  <si>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</si>
  <si>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</si>
  <si>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</si>
  <si>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</si>
  <si>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</si>
  <si>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</si>
  <si>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</si>
  <si>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</si>
  <si>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</si>
  <si>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</si>
  <si>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</si>
  <si>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</si>
  <si>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</si>
  <si>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</si>
  <si>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</si>
  <si>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</si>
  <si>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</si>
  <si>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</si>
  <si>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</si>
  <si>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</si>
  <si>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</si>
  <si>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</si>
  <si>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</si>
  <si>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</si>
  <si>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</si>
  <si>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</si>
  <si>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</si>
  <si>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</si>
  <si>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</si>
  <si>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</si>
  <si>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</si>
  <si>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</si>
  <si>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</si>
  <si>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</si>
  <si>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</si>
  <si>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</si>
  <si>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</si>
  <si>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</si>
  <si>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</si>
  <si>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</si>
  <si>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</si>
  <si>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</si>
  <si>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</si>
  <si>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</si>
  <si>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</si>
  <si>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</si>
  <si>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</si>
  <si>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</si>
  <si>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</si>
  <si>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</si>
  <si>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</si>
  <si>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</si>
  <si>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</si>
  <si>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</si>
  <si>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</si>
  <si>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</si>
  <si>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</si>
  <si>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</si>
  <si>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</si>
  <si>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</si>
  <si>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</si>
  <si>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</si>
  <si>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</si>
  <si>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</si>
  <si>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</si>
  <si>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</si>
  <si>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</si>
  <si>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</si>
  <si>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</si>
  <si>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</si>
  <si>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</si>
  <si>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</si>
  <si>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</si>
  <si>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</si>
  <si>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</si>
  <si>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</si>
  <si>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</si>
  <si>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</si>
  <si>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</si>
  <si>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</si>
  <si>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</si>
  <si>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</si>
  <si>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</si>
  <si>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</si>
  <si>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</si>
  <si>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</si>
  <si>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</si>
  <si>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</si>
  <si>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</si>
  <si>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</si>
  <si>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</si>
  <si>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</si>
  <si>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</si>
  <si>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</si>
  <si>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</si>
  <si>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</si>
  <si>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</si>
  <si>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</si>
  <si>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</si>
  <si>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</si>
  <si>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</si>
  <si>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</si>
  <si>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</si>
  <si>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</si>
  <si>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</si>
  <si>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</si>
  <si>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</si>
  <si>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</si>
  <si>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</si>
  <si>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</si>
  <si>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</si>
  <si>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</si>
  <si>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</si>
  <si>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</si>
  <si>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</si>
  <si>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</si>
  <si>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</si>
  <si>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</si>
  <si>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</si>
  <si>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</si>
  <si>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</si>
  <si>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</si>
  <si>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</si>
  <si>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</si>
  <si>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</si>
  <si>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</si>
  <si>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</si>
  <si>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</si>
  <si>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</si>
  <si>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</si>
  <si>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</si>
  <si>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</si>
  <si>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</si>
  <si>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</si>
  <si>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</si>
  <si>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</si>
  <si>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</si>
  <si>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</si>
  <si>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</si>
  <si>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</si>
  <si>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</si>
  <si>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</si>
  <si>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</si>
  <si>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</si>
  <si>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</si>
  <si>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</si>
  <si>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</si>
  <si>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</si>
  <si>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</si>
  <si>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</si>
  <si>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</si>
  <si>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</si>
  <si>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</si>
  <si>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</si>
  <si>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</si>
  <si>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</si>
  <si>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</si>
  <si>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</si>
  <si>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</si>
  <si>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</si>
  <si>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</si>
  <si>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</si>
  <si>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</si>
  <si>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</si>
  <si>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</si>
  <si>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</si>
  <si>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</si>
  <si>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</si>
  <si>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</si>
  <si>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</si>
  <si>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</si>
  <si>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</si>
  <si>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</si>
  <si>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</si>
  <si>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</si>
  <si>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</si>
  <si>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</si>
  <si>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</si>
  <si>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</si>
  <si>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</si>
  <si>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</si>
  <si>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</si>
  <si>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</si>
  <si>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</si>
  <si>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</si>
  <si>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</si>
  <si>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</si>
  <si>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</si>
  <si>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</si>
  <si>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</si>
  <si>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</si>
  <si>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</si>
  <si>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</si>
  <si>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</si>
  <si>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</si>
  <si>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</si>
  <si>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</si>
  <si>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</si>
  <si>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</si>
  <si>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</si>
  <si>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</si>
  <si>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</si>
  <si>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</si>
  <si>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</si>
  <si>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</si>
  <si>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</si>
  <si>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</si>
  <si>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</si>
  <si>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</si>
  <si>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</si>
  <si>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</si>
  <si>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</si>
  <si>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</si>
  <si>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</si>
  <si>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</si>
  <si>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</si>
  <si>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</si>
  <si>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</si>
  <si>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</si>
  <si>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</si>
  <si>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</si>
  <si>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</si>
  <si>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</si>
  <si>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</si>
  <si>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</si>
  <si>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</si>
  <si>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</si>
  <si>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</si>
  <si>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</si>
  <si>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</si>
  <si>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</si>
  <si>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</si>
  <si>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</si>
  <si>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</si>
  <si>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</si>
  <si>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</si>
  <si>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</si>
  <si>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</si>
  <si>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</si>
  <si>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</si>
  <si>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</si>
  <si>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</si>
  <si>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</si>
  <si>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</si>
  <si>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</si>
  <si>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</si>
  <si>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</si>
  <si>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</si>
  <si>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</si>
  <si>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</si>
  <si>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</si>
  <si>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</si>
  <si>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</si>
  <si>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</si>
  <si>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</si>
  <si>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</si>
  <si>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</si>
  <si>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</si>
  <si>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</si>
  <si>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</si>
  <si>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</si>
  <si>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</si>
  <si>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</si>
  <si>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</si>
  <si>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</si>
  <si>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</si>
  <si>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</si>
  <si>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</si>
  <si>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</si>
  <si>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</si>
  <si>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</si>
  <si>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</si>
  <si>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</si>
  <si>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</si>
  <si>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</si>
  <si>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</si>
  <si>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</si>
  <si>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</si>
  <si>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</si>
  <si>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</si>
  <si>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</si>
  <si>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</si>
  <si>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</si>
  <si>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</si>
  <si>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</si>
  <si>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</si>
  <si>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</si>
  <si>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</si>
  <si>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</si>
  <si>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</si>
  <si>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</si>
  <si>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</si>
  <si>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</si>
  <si>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</si>
  <si>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</si>
  <si>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</si>
  <si>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</si>
  <si>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</si>
  <si>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</si>
  <si>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</si>
  <si>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</si>
  <si>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</si>
  <si>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</si>
  <si>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</si>
  <si>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</si>
  <si>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</si>
  <si>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</si>
  <si>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</si>
  <si>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</si>
  <si>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</si>
  <si>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</si>
  <si>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</si>
  <si>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</si>
  <si>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</si>
  <si>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</si>
  <si>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</si>
  <si>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</si>
  <si>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</si>
  <si>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</si>
  <si>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</si>
  <si>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</si>
  <si>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</si>
  <si>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</si>
  <si>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</si>
  <si>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</si>
  <si>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</si>
  <si>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</si>
  <si>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</si>
  <si>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</si>
  <si>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</si>
  <si>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</si>
  <si>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</si>
  <si>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</si>
  <si>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</si>
  <si>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</si>
  <si>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</si>
  <si>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</si>
  <si>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</si>
  <si>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</si>
  <si>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</si>
  <si>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</si>
  <si>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</si>
  <si>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</si>
  <si>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</si>
  <si>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</si>
  <si>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</si>
  <si>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</si>
  <si>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</si>
  <si>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</si>
  <si>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</si>
  <si>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</si>
  <si>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</si>
  <si>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</si>
  <si>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</si>
  <si>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</si>
  <si>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</si>
  <si>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</si>
  <si>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</si>
  <si>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</si>
  <si>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</si>
  <si>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</si>
  <si>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</si>
  <si>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</si>
  <si>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</si>
  <si>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</si>
  <si>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</si>
  <si>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</si>
  <si>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</si>
  <si>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</si>
  <si>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</si>
  <si>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</si>
  <si>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</si>
  <si>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</si>
  <si>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</si>
  <si>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</si>
  <si>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</si>
  <si>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</si>
  <si>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</si>
  <si>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</si>
  <si>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</si>
  <si>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</si>
  <si>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</si>
  <si>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</si>
  <si>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</si>
  <si>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</si>
  <si>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</si>
  <si>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</si>
  <si>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</si>
  <si>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</si>
  <si>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</si>
  <si>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</si>
  <si>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</si>
  <si>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</si>
  <si>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</si>
  <si>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</si>
  <si>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</si>
  <si>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</si>
  <si>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</si>
  <si>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</si>
  <si>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</si>
  <si>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</si>
  <si>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</si>
  <si>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</si>
  <si>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</si>
  <si>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</si>
  <si>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</si>
  <si>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</si>
  <si>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</si>
  <si>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</si>
  <si>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</si>
  <si>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</si>
  <si>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</si>
  <si>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</si>
  <si>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</si>
  <si>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</si>
  <si>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</si>
  <si>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</si>
  <si>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</si>
  <si>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</si>
  <si>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</si>
  <si>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</si>
  <si>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</si>
  <si>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</si>
  <si>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</si>
  <si>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</si>
  <si>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</si>
  <si>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</si>
  <si>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</si>
  <si>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</si>
  <si>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</si>
  <si>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</si>
  <si>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</si>
  <si>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</si>
  <si>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</si>
  <si>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</si>
  <si>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</si>
  <si>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</si>
  <si>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</si>
  <si>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</si>
  <si>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</si>
  <si>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</si>
  <si>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</si>
  <si>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</si>
  <si>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</si>
  <si>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</si>
  <si>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</si>
  <si>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</si>
  <si>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</si>
  <si>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</si>
  <si>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</si>
  <si>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</si>
  <si>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</si>
  <si>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</si>
  <si>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</si>
  <si>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</si>
  <si>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</si>
  <si>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</si>
  <si>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</si>
  <si>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</si>
  <si>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</si>
  <si>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</si>
  <si>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</si>
  <si>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</si>
  <si>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</si>
  <si>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</si>
  <si>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</si>
  <si>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</si>
  <si>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</si>
  <si>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</si>
  <si>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</si>
  <si>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</si>
  <si>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</si>
  <si>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</si>
  <si>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</si>
  <si>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</si>
  <si>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</si>
  <si>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</si>
  <si>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</si>
  <si>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</si>
  <si>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</si>
  <si>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</si>
  <si>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</si>
  <si>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</si>
  <si>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</si>
  <si>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</si>
  <si>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</si>
  <si>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</si>
  <si>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</si>
  <si>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</si>
  <si>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</si>
  <si>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</si>
  <si>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</si>
  <si>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</si>
  <si>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</si>
  <si>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</si>
  <si>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</si>
  <si>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</si>
  <si>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</si>
  <si>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</si>
  <si>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</si>
  <si>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</si>
  <si>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</si>
  <si>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</si>
  <si>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</si>
  <si>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</si>
  <si>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</si>
  <si>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</si>
  <si>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</si>
  <si>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</si>
  <si>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</si>
  <si>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</si>
  <si>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</si>
  <si>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</si>
  <si>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</si>
  <si>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</si>
  <si>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</si>
  <si>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</si>
  <si>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</si>
  <si>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</si>
  <si>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</si>
  <si>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</si>
  <si>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</si>
  <si>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</si>
  <si>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</si>
  <si>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</si>
  <si>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</si>
  <si>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</si>
  <si>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</si>
  <si>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</si>
  <si>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</si>
  <si>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</si>
  <si>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</si>
  <si>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</si>
  <si>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</si>
  <si>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</si>
  <si>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</si>
  <si>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</si>
  <si>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</si>
  <si>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</si>
  <si>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</si>
  <si>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</si>
  <si>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</si>
  <si>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</si>
  <si>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</si>
  <si>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</si>
  <si>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</si>
  <si>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</si>
  <si>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</si>
  <si>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</si>
  <si>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</si>
  <si>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</si>
  <si>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</si>
  <si>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</si>
  <si>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</si>
  <si>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</si>
  <si>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</si>
  <si>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</si>
  <si>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</si>
  <si>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</si>
  <si>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</si>
  <si>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</si>
  <si>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</si>
  <si>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</si>
  <si>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</si>
  <si>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</si>
  <si>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</si>
  <si>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</si>
  <si>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</si>
  <si>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</si>
  <si>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</si>
  <si>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</si>
  <si>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</si>
  <si>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</si>
  <si>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</si>
  <si>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</si>
  <si>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</si>
  <si>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</si>
  <si>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</si>
  <si>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</si>
  <si>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</si>
  <si>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</si>
  <si>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</si>
  <si>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</si>
  <si>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</si>
  <si>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</si>
  <si>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</si>
  <si>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</si>
  <si>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</si>
  <si>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</si>
  <si>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</si>
  <si>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</si>
  <si>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</si>
  <si>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</si>
  <si>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</si>
  <si>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</si>
  <si>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</si>
  <si>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</si>
  <si>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</si>
  <si>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</si>
  <si>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</si>
  <si>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</si>
  <si>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</si>
  <si>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</si>
  <si>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</si>
  <si>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</si>
  <si>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</si>
  <si>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</si>
  <si>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</si>
  <si>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</si>
  <si>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</si>
  <si>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</si>
  <si>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</si>
  <si>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</si>
  <si>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</si>
  <si>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</si>
  <si>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</si>
  <si>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</si>
  <si>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</si>
  <si>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</si>
  <si>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</si>
  <si>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</si>
  <si>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</si>
  <si>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</si>
  <si>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</si>
  <si>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</si>
  <si>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</si>
  <si>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</si>
  <si>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</si>
  <si>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</si>
  <si>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</si>
  <si>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</si>
  <si>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</si>
  <si>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</si>
  <si>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</si>
  <si>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</si>
  <si>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</si>
  <si>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</si>
  <si>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</si>
  <si>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</si>
  <si>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</si>
  <si>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</si>
  <si>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</si>
  <si>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</si>
  <si>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</si>
  <si>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</si>
  <si>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</si>
  <si>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</si>
  <si>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</si>
  <si>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</si>
  <si>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</si>
  <si>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</si>
  <si>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</si>
  <si>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</si>
  <si>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</si>
  <si>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</si>
  <si>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</si>
  <si>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</si>
  <si>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</si>
  <si>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</si>
  <si>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</si>
  <si>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</si>
  <si>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</si>
  <si>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</si>
  <si>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</si>
  <si>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</si>
  <si>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</si>
  <si>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</si>
  <si>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</si>
  <si>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</si>
  <si>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</si>
  <si>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</si>
  <si>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</si>
  <si>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</si>
  <si>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</si>
  <si>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</si>
  <si>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</si>
  <si>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</si>
  <si>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</si>
  <si>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</si>
  <si>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</si>
  <si>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</si>
  <si>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</si>
  <si>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</si>
  <si>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</si>
  <si>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</si>
  <si>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</si>
  <si>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</si>
  <si>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</si>
  <si>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</si>
  <si>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</si>
  <si>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</si>
  <si>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</si>
  <si>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</si>
  <si>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</si>
  <si>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</si>
  <si>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</si>
  <si>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</si>
  <si>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</si>
  <si>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</si>
  <si>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</si>
  <si>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</si>
  <si>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</si>
  <si>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</si>
  <si>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</si>
  <si>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</si>
  <si>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</si>
  <si>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</si>
  <si>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</si>
  <si>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</si>
  <si>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</si>
  <si>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</si>
  <si>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</si>
  <si>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</si>
  <si>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</si>
  <si>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</si>
  <si>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</si>
  <si>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</si>
  <si>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</si>
  <si>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</si>
  <si>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</si>
  <si>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</si>
  <si>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</si>
  <si>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</si>
  <si>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</si>
  <si>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</si>
  <si>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</si>
  <si>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</si>
  <si>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</si>
  <si>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</si>
  <si>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</si>
  <si>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</si>
  <si>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</si>
  <si>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</si>
  <si>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</si>
  <si>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</si>
  <si>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</si>
  <si>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</si>
  <si>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</si>
  <si>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</si>
  <si>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</si>
  <si>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</si>
  <si>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</si>
  <si>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</si>
  <si>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</si>
  <si>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</si>
  <si>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</si>
  <si>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</si>
  <si>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</si>
  <si>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</si>
  <si>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</si>
  <si>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</si>
  <si>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</si>
  <si>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</si>
  <si>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</si>
  <si>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</si>
  <si>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</si>
  <si>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</si>
  <si>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</si>
  <si>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</si>
  <si>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</si>
  <si>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</si>
  <si>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</si>
  <si>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</si>
  <si>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</si>
  <si>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</si>
  <si>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</si>
  <si>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</si>
  <si>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</si>
  <si>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</si>
  <si>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</si>
  <si>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</si>
  <si>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</si>
  <si>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</si>
  <si>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</si>
  <si>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</si>
  <si>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</si>
  <si>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</si>
  <si>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</si>
  <si>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</si>
  <si>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</si>
  <si>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</si>
  <si>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</si>
  <si>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</si>
  <si>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</si>
  <si>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</si>
  <si>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</si>
  <si>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</si>
  <si>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</si>
  <si>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</si>
  <si>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</si>
  <si>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</si>
  <si>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</si>
  <si>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</si>
  <si>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</si>
  <si>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</si>
  <si>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</si>
  <si>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</si>
  <si>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</si>
  <si>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</si>
  <si>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</si>
  <si>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</si>
  <si>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</si>
  <si>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</si>
  <si>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</si>
  <si>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</si>
  <si>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</si>
  <si>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</si>
  <si>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</si>
  <si>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</si>
  <si>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</si>
  <si>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</si>
  <si>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</si>
  <si>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</si>
  <si>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</si>
  <si>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</si>
  <si>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</si>
  <si>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</si>
  <si>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</si>
  <si>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</si>
  <si>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</si>
  <si>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</si>
  <si>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</si>
  <si>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</si>
  <si>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</si>
  <si>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</si>
  <si>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</si>
  <si>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</si>
  <si>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</si>
  <si>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</si>
  <si>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</si>
  <si>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</si>
  <si>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</si>
  <si>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</si>
  <si>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</si>
  <si>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</si>
  <si>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</si>
  <si>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</si>
  <si>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</si>
  <si>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</si>
  <si>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</si>
  <si>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</si>
  <si>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</si>
  <si>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</si>
  <si>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</si>
  <si>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</si>
  <si>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</si>
  <si>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</si>
  <si>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</si>
  <si>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</si>
  <si>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</si>
  <si>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</si>
  <si>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</si>
  <si>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</si>
  <si>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</si>
  <si>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</si>
  <si>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</si>
  <si>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</si>
  <si>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</si>
  <si>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</si>
  <si>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</si>
  <si>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</si>
  <si>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</si>
  <si>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</si>
  <si>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</si>
  <si>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</si>
  <si>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</si>
  <si>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</si>
  <si>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</si>
  <si>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</si>
  <si>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</si>
  <si>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</si>
  <si>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</si>
  <si>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</si>
  <si>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</si>
  <si>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</si>
  <si>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</si>
  <si>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</si>
  <si>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</si>
  <si>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</si>
  <si>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</si>
  <si>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</si>
  <si>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</si>
  <si>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</si>
  <si>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</si>
  <si>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</si>
  <si>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</si>
  <si>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</si>
  <si>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</si>
  <si>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</si>
  <si>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</si>
  <si>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</si>
  <si>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</si>
  <si>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</si>
  <si>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</si>
  <si>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</si>
  <si>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</si>
  <si>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</si>
  <si>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</si>
  <si>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</si>
  <si>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</si>
  <si>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</si>
  <si>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</si>
  <si>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</si>
  <si>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</si>
  <si>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</si>
  <si>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</si>
  <si>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</si>
  <si>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</si>
  <si>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</si>
  <si>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</si>
  <si>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</si>
  <si>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</si>
  <si>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</si>
  <si>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</si>
  <si>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</si>
  <si>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</si>
  <si>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</si>
  <si>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</si>
  <si>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</si>
  <si>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</si>
  <si>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</si>
  <si>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</si>
  <si>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</si>
  <si>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</si>
  <si>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</si>
  <si>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</si>
  <si>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</si>
  <si>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</si>
  <si>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</si>
  <si>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</si>
  <si>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</si>
  <si>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</si>
  <si>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</si>
  <si>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</si>
  <si>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</si>
  <si>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</si>
  <si>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</si>
  <si>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</si>
  <si>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</si>
  <si>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</si>
  <si>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</si>
  <si>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</si>
  <si>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</si>
  <si>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</si>
  <si>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</si>
  <si>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</si>
  <si>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</si>
  <si>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</si>
  <si>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</si>
  <si>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</si>
  <si>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</si>
  <si>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</si>
  <si>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</si>
  <si>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</si>
  <si>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</si>
  <si>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</si>
  <si>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</si>
  <si>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</si>
  <si>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</si>
  <si>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</si>
  <si>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</si>
  <si>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</si>
  <si>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</si>
  <si>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</si>
  <si>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</si>
  <si>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</si>
  <si>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</si>
  <si>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</si>
  <si>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</si>
  <si>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</si>
  <si>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</si>
  <si>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</si>
  <si>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</si>
  <si>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</si>
  <si>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</si>
  <si>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</si>
  <si>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</si>
  <si>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</si>
  <si>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</si>
  <si>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</si>
  <si>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</si>
  <si>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</si>
  <si>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</si>
  <si>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</si>
  <si>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</si>
  <si>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</si>
  <si>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</si>
  <si>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</si>
  <si>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</si>
  <si>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</si>
  <si>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</si>
  <si>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</si>
  <si>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</si>
  <si>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</si>
  <si>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</si>
  <si>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</si>
  <si>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</si>
  <si>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</si>
  <si>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</si>
  <si>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</si>
  <si>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</si>
  <si>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</si>
  <si>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</si>
  <si>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</si>
  <si>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</si>
  <si>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</si>
  <si>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</si>
  <si>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</si>
  <si>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</si>
  <si>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</si>
  <si>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</si>
  <si>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</si>
  <si>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</si>
  <si>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</si>
  <si>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</si>
  <si>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</si>
  <si>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</si>
  <si>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</si>
  <si>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</si>
  <si>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</si>
  <si>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</si>
  <si>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</si>
  <si>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</si>
  <si>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</si>
  <si>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</si>
  <si>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</si>
  <si>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</si>
  <si>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</si>
  <si>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</si>
  <si>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</si>
  <si>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</si>
  <si>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</si>
  <si>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</si>
  <si>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</si>
  <si>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</si>
  <si>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</si>
  <si>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</si>
  <si>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</si>
  <si>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</si>
  <si>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</si>
  <si>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</si>
  <si>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</si>
  <si>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</si>
  <si>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</si>
  <si>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</si>
  <si>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</si>
  <si>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</si>
  <si>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</si>
  <si>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</si>
  <si>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</si>
  <si>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</si>
  <si>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</si>
  <si>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</si>
  <si>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</si>
  <si>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</si>
  <si>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</si>
  <si>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</si>
  <si>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</si>
  <si>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</si>
  <si>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</si>
  <si>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</si>
  <si>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</si>
  <si>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</si>
  <si>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</si>
  <si>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</si>
  <si>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</si>
  <si>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</si>
  <si>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</si>
  <si>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</si>
  <si>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</si>
  <si>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</si>
  <si>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</si>
  <si>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</si>
  <si>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</si>
  <si>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</si>
  <si>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</si>
  <si>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</si>
  <si>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</si>
  <si>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</si>
  <si>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</si>
  <si>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</si>
  <si>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</si>
  <si>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</si>
  <si>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</si>
  <si>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</si>
  <si>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</si>
  <si>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</si>
  <si>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</si>
  <si>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</si>
  <si>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</si>
  <si>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</si>
  <si>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</si>
  <si>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</si>
  <si>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</si>
  <si>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</si>
  <si>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</si>
  <si>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</si>
  <si>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</si>
  <si>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</si>
  <si>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</si>
  <si>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</si>
  <si>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</si>
  <si>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</si>
  <si>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</si>
  <si>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</si>
  <si>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</si>
  <si>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</si>
  <si>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</si>
  <si>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</si>
  <si>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</si>
  <si>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</si>
  <si>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</si>
  <si>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</si>
  <si>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</si>
  <si>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</si>
  <si>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</si>
  <si>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</si>
  <si>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</si>
  <si>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</si>
  <si>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</si>
  <si>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</si>
  <si>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</si>
  <si>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</si>
  <si>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</si>
  <si>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</si>
  <si>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</si>
  <si>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</si>
  <si>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</si>
  <si>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</si>
  <si>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</si>
  <si>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</si>
  <si>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</si>
  <si>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</si>
  <si>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</si>
  <si>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</si>
  <si>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</si>
  <si>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</si>
  <si>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</si>
  <si>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</si>
  <si>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</si>
  <si>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</si>
  <si>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</si>
  <si>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</si>
  <si>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</si>
  <si>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</si>
  <si>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</si>
  <si>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</si>
  <si>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</si>
  <si>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</si>
  <si>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</si>
  <si>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</si>
  <si>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</si>
  <si>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</si>
  <si>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</si>
  <si>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</si>
  <si>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</si>
  <si>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</si>
  <si>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</si>
  <si>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</si>
  <si>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</si>
  <si>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</si>
  <si>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</si>
  <si>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</si>
  <si>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</si>
  <si>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</si>
  <si>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</si>
  <si>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</si>
  <si>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</si>
  <si>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</si>
  <si>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</si>
  <si>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</si>
  <si>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</si>
  <si>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</si>
  <si>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</si>
  <si>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</si>
  <si>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</si>
  <si>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</si>
  <si>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</si>
  <si>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</si>
  <si>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</si>
  <si>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</si>
  <si>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</si>
  <si>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</si>
  <si>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</si>
  <si>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</si>
  <si>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</si>
  <si>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</si>
  <si>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</si>
  <si>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</si>
  <si>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</si>
  <si>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</si>
  <si>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</si>
  <si>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</si>
  <si>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</si>
  <si>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</si>
  <si>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</si>
  <si>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</si>
  <si>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</si>
  <si>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</si>
  <si>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</si>
  <si>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</si>
  <si>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</si>
  <si>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</si>
  <si>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</si>
  <si>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</si>
  <si>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</si>
  <si>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</si>
  <si>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</si>
  <si>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</si>
  <si>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</si>
  <si>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</si>
  <si>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</si>
  <si>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</si>
  <si>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</si>
  <si>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</si>
  <si>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</si>
  <si>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</si>
  <si>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</si>
  <si>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</si>
  <si>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</si>
  <si>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</si>
  <si>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</si>
  <si>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</si>
  <si>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</si>
  <si>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</si>
  <si>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</si>
  <si>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</si>
  <si>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</si>
  <si>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</si>
  <si>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</si>
  <si>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</si>
  <si>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</si>
  <si>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</si>
  <si>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</si>
  <si>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</si>
  <si>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</si>
  <si>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</si>
  <si>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</si>
  <si>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</si>
  <si>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</si>
  <si>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</si>
  <si>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</si>
  <si>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</si>
  <si>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</si>
  <si>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</si>
  <si>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</si>
  <si>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</si>
  <si>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</si>
  <si>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</si>
  <si>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</si>
  <si>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</si>
  <si>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</si>
  <si>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</si>
  <si>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</si>
  <si>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</si>
  <si>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</si>
  <si>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</si>
  <si>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</si>
  <si>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</si>
  <si>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</si>
  <si>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</si>
  <si>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</si>
  <si>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</si>
  <si>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</si>
  <si>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</si>
  <si>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</si>
  <si>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</si>
  <si>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</si>
  <si>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</si>
  <si>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</si>
  <si>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</si>
  <si>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</si>
  <si>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</si>
  <si>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</si>
  <si>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</si>
  <si>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</si>
  <si>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</si>
  <si>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</si>
  <si>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</si>
  <si>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</si>
  <si>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</si>
  <si>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</si>
  <si>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</si>
  <si>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</si>
  <si>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</si>
  <si>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</si>
  <si>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</si>
  <si>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</si>
  <si>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</si>
  <si>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</si>
  <si>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</si>
  <si>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</si>
  <si>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</si>
  <si>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</si>
  <si>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</si>
  <si>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</si>
  <si>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</si>
  <si>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</si>
  <si>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</si>
  <si>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</si>
  <si>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</si>
  <si>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</si>
  <si>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</si>
  <si>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</si>
  <si>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</si>
  <si>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</si>
  <si>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</si>
  <si>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</si>
  <si>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</si>
  <si>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</si>
  <si>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</si>
  <si>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</si>
  <si>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</si>
  <si>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</si>
  <si>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</si>
  <si>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</si>
  <si>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</si>
  <si>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</si>
  <si>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</si>
  <si>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</si>
  <si>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</si>
  <si>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</si>
  <si>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</si>
  <si>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</si>
  <si>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</si>
  <si>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</si>
  <si>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</si>
  <si>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</si>
  <si>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</si>
  <si>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</si>
  <si>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</si>
  <si>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</si>
  <si>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</si>
  <si>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</si>
  <si>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</si>
  <si>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</si>
  <si>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</si>
  <si>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</si>
  <si>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</si>
  <si>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</si>
  <si>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</si>
  <si>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</si>
  <si>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</si>
  <si>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</si>
  <si>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</si>
  <si>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</si>
  <si>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</si>
  <si>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</si>
  <si>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</si>
  <si>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</si>
  <si>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</si>
  <si>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</si>
  <si>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</si>
  <si>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</si>
  <si>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</si>
  <si>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</si>
  <si>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</si>
  <si>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</si>
  <si>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</si>
  <si>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</si>
  <si>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</si>
  <si>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</si>
  <si>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</si>
  <si>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</si>
  <si>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</si>
  <si>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</si>
  <si>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</si>
  <si>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</si>
  <si>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</si>
  <si>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</si>
  <si>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</si>
  <si>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</si>
  <si>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</si>
  <si>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</si>
  <si>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</si>
  <si>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</si>
  <si>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</si>
  <si>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</si>
  <si>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</si>
  <si>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</si>
  <si>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</si>
  <si>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</si>
  <si>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</si>
  <si>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</si>
  <si>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</si>
  <si>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</si>
  <si>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</si>
  <si>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</si>
  <si>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</si>
  <si>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</si>
  <si>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</si>
  <si>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</si>
  <si>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</si>
  <si>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</si>
  <si>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</si>
  <si>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</si>
  <si>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</si>
  <si>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</si>
  <si>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</si>
  <si>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</si>
  <si>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</si>
  <si>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</si>
  <si>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</si>
  <si>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</si>
  <si>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</si>
  <si>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</si>
  <si>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</si>
  <si>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</si>
  <si>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</si>
  <si>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</si>
  <si>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</si>
  <si>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</si>
  <si>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</si>
  <si>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</si>
  <si>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</si>
  <si>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</si>
  <si>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</si>
  <si>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</si>
  <si>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</si>
  <si>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</si>
  <si>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</si>
  <si>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</si>
  <si>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</si>
  <si>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</si>
  <si>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</si>
  <si>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</si>
  <si>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</si>
  <si>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</si>
  <si>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</si>
  <si>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</si>
  <si>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</si>
  <si>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</si>
  <si>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</si>
  <si>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</si>
  <si>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</si>
  <si>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</si>
  <si>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</si>
  <si>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</si>
  <si>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</si>
  <si>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</si>
  <si>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</si>
  <si>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</si>
  <si>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</si>
  <si>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</si>
  <si>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</si>
  <si>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</si>
  <si>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</si>
  <si>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</si>
  <si>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</si>
  <si>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</si>
  <si>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</si>
  <si>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</si>
  <si>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</si>
  <si>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</si>
  <si>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</si>
  <si>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</si>
  <si>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</si>
  <si>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</si>
  <si>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</si>
  <si>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</si>
  <si>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</si>
  <si>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</si>
  <si>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</si>
  <si>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</si>
  <si>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</si>
  <si>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</si>
  <si>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</si>
  <si>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</si>
  <si>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</si>
  <si>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</si>
  <si>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</si>
  <si>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</si>
  <si>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</si>
  <si>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</si>
  <si>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</si>
  <si>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</si>
  <si>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</si>
  <si>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</si>
  <si>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</si>
  <si>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</si>
  <si>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</si>
  <si>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</si>
  <si>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</si>
  <si>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</si>
  <si>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</si>
  <si>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</si>
  <si>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</si>
  <si>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</si>
  <si>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</si>
  <si>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</si>
  <si>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</si>
  <si>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</si>
  <si>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</si>
  <si>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</si>
  <si>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</si>
  <si>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</si>
  <si>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</si>
  <si>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</si>
  <si>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</si>
  <si>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</si>
  <si>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</si>
  <si>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</si>
  <si>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</si>
  <si>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</si>
  <si>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</si>
  <si>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</si>
  <si>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</si>
  <si>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</si>
  <si>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</si>
  <si>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</si>
  <si>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</si>
  <si>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</si>
  <si>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</si>
  <si>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</si>
  <si>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</si>
  <si>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</si>
  <si>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</si>
  <si>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</si>
  <si>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</si>
  <si>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</si>
  <si>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</si>
  <si>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</si>
  <si>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</si>
  <si>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</si>
  <si>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</si>
  <si>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</si>
  <si>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</si>
  <si>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</si>
  <si>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</si>
  <si>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</si>
  <si>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</si>
  <si>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</si>
  <si>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</si>
  <si>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</si>
  <si>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</si>
  <si>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</si>
  <si>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</si>
  <si>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</si>
  <si>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</si>
  <si>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</si>
  <si>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</si>
  <si>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</si>
  <si>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</si>
  <si>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</si>
  <si>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</si>
  <si>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</si>
  <si>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</si>
  <si>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</si>
  <si>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</si>
  <si>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</si>
  <si>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</si>
  <si>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</si>
  <si>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</si>
  <si>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</si>
  <si>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</si>
  <si>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</si>
  <si>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</si>
  <si>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</si>
  <si>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</si>
  <si>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</si>
  <si>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</si>
  <si>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</si>
  <si>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</si>
  <si>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</si>
  <si>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</si>
  <si>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</si>
  <si>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</si>
  <si>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</si>
  <si>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</si>
  <si>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</si>
  <si>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</si>
  <si>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</si>
  <si>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</si>
  <si>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</si>
  <si>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</si>
  <si>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</si>
  <si>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</si>
  <si>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</si>
  <si>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</si>
  <si>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</si>
  <si>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</si>
  <si>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</si>
  <si>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</si>
  <si>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</si>
  <si>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</si>
  <si>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</si>
  <si>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</si>
  <si>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</si>
  <si>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</si>
  <si>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</si>
  <si>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</si>
  <si>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</si>
  <si>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</si>
  <si>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</si>
  <si>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</si>
  <si>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</si>
  <si>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</si>
  <si>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</si>
  <si>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</si>
  <si>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</si>
  <si>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</si>
  <si>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</si>
  <si>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</si>
  <si>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</si>
  <si>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</si>
  <si>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</si>
  <si>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</si>
  <si>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</si>
  <si>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</si>
  <si>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</si>
  <si>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</si>
  <si>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</si>
  <si>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</si>
  <si>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</si>
  <si>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</si>
  <si>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</si>
  <si>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</si>
  <si>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</si>
  <si>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</si>
  <si>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</si>
  <si>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</si>
  <si>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</si>
  <si>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</si>
  <si>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</si>
  <si>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</si>
  <si>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</si>
  <si>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</si>
  <si>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</si>
  <si>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</si>
  <si>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</si>
  <si>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</si>
  <si>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</si>
  <si>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</si>
  <si>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</si>
  <si>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</si>
  <si>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</si>
  <si>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</si>
  <si>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</si>
  <si>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</si>
  <si>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</si>
  <si>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</si>
  <si>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</si>
  <si>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</si>
  <si>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</si>
  <si>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</si>
  <si>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</si>
  <si>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</si>
  <si>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</si>
  <si>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</si>
  <si>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</si>
  <si>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</si>
  <si>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</si>
  <si>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</si>
  <si>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</si>
  <si>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</si>
  <si>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</si>
  <si>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</si>
  <si>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</si>
  <si>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</si>
  <si>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</si>
  <si>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</si>
  <si>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</si>
  <si>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</si>
  <si>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</si>
  <si>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</si>
  <si>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</si>
  <si>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</si>
  <si>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</si>
  <si>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</si>
  <si>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</si>
  <si>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</si>
  <si>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</si>
  <si>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</si>
  <si>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</si>
  <si>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</si>
  <si>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</si>
  <si>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</si>
  <si>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</si>
  <si>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</si>
  <si>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</si>
  <si>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</si>
  <si>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</si>
  <si>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</si>
  <si>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</si>
  <si>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</si>
  <si>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</si>
  <si>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</si>
  <si>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</si>
  <si>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</si>
  <si>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</si>
  <si>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</si>
  <si>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</si>
  <si>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</si>
  <si>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</si>
  <si>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</si>
  <si>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</si>
  <si>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</si>
  <si>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</si>
  <si>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</si>
  <si>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</si>
  <si>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</si>
  <si>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</si>
  <si>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</si>
  <si>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</si>
  <si>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</si>
  <si>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</si>
  <si>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</si>
  <si>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</si>
  <si>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</si>
  <si>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</si>
  <si>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</si>
  <si>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</si>
  <si>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</si>
  <si>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</si>
  <si>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</si>
  <si>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</si>
  <si>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</si>
  <si>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</si>
  <si>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</si>
  <si>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</si>
  <si>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</si>
  <si>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</si>
  <si>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</si>
  <si>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</si>
  <si>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</si>
  <si>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</si>
  <si>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</si>
  <si>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</si>
  <si>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</si>
  <si>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</si>
  <si>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</si>
  <si>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</si>
  <si>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</si>
  <si>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</si>
  <si>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</si>
  <si>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</si>
  <si>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</si>
  <si>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</si>
  <si>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</si>
  <si>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</si>
  <si>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</si>
  <si>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</si>
  <si>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</si>
  <si>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</si>
  <si>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</si>
  <si>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</si>
  <si>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</si>
  <si>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</si>
  <si>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</si>
  <si>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</si>
  <si>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</si>
  <si>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</si>
  <si>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</si>
  <si>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</si>
  <si>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</si>
  <si>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</si>
  <si>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</si>
  <si>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</si>
  <si>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</si>
  <si>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</si>
  <si>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</si>
  <si>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</si>
  <si>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</si>
  <si>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</si>
  <si>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</si>
  <si>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</si>
  <si>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</si>
  <si>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</si>
  <si>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</si>
  <si>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</si>
  <si>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</si>
  <si>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</si>
  <si>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</si>
  <si>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</si>
  <si>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</si>
  <si>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</si>
  <si>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</si>
  <si>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</si>
  <si>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</si>
  <si>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</si>
  <si>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</si>
  <si>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</si>
  <si>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</si>
  <si>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</si>
  <si>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</si>
  <si>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</si>
  <si>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</si>
  <si>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</si>
  <si>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</si>
  <si>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</si>
  <si>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</si>
  <si>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</si>
  <si>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</si>
  <si>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</si>
  <si>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</si>
  <si>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</si>
  <si>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</si>
  <si>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</si>
  <si>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</si>
  <si>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</si>
  <si>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</si>
  <si>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</si>
  <si>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</si>
  <si>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</si>
  <si>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</si>
  <si>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</si>
  <si>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</si>
  <si>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</si>
  <si>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</si>
  <si>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</si>
  <si>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</si>
  <si>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</si>
  <si>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</si>
  <si>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</si>
  <si>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</si>
  <si>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</si>
  <si>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</si>
  <si>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</si>
  <si>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</si>
  <si>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</si>
  <si>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</si>
  <si>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</si>
  <si>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</si>
  <si>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</si>
  <si>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</si>
  <si>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</si>
  <si>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</si>
  <si>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</si>
  <si>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</si>
  <si>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</si>
  <si>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</si>
  <si>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</si>
  <si>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</si>
  <si>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</si>
  <si>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</si>
  <si>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</si>
  <si>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</si>
  <si>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</si>
  <si>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</si>
  <si>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</si>
  <si>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</si>
  <si>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</si>
  <si>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</si>
  <si>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</si>
  <si>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</si>
  <si>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</si>
  <si>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</si>
  <si>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</si>
  <si>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</si>
  <si>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</si>
  <si>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</si>
  <si>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</si>
  <si>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</si>
  <si>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</si>
  <si>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</si>
  <si>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</si>
  <si>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</si>
  <si>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</si>
  <si>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</si>
  <si>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</si>
  <si>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</si>
  <si>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</si>
  <si>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</si>
  <si>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</si>
  <si>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</si>
  <si>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</si>
  <si>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</si>
  <si>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</si>
  <si>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</si>
  <si>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</si>
  <si>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</si>
  <si>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</si>
  <si>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</si>
  <si>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</si>
  <si>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</si>
  <si>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</si>
  <si>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</si>
  <si>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</si>
  <si>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</si>
  <si>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</si>
  <si>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</si>
  <si>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</si>
  <si>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</si>
  <si>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</si>
  <si>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</si>
  <si>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</si>
  <si>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</si>
  <si>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</si>
  <si>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</si>
  <si>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</si>
  <si>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</si>
  <si>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</si>
  <si>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</si>
  <si>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</si>
  <si>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</si>
  <si>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</si>
  <si>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</si>
  <si>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</si>
  <si>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</si>
  <si>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</si>
  <si>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</si>
  <si>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</si>
  <si>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</si>
  <si>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</si>
  <si>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</si>
  <si>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</si>
  <si>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</si>
  <si>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</si>
  <si>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</si>
  <si>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</si>
  <si>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</si>
  <si>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</si>
  <si>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</si>
  <si>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</si>
  <si>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</si>
  <si>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</si>
  <si>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</si>
  <si>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</si>
  <si>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</si>
  <si>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</si>
  <si>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</si>
  <si>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</si>
  <si>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</si>
  <si>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</si>
  <si>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</si>
  <si>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</si>
  <si>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</si>
  <si>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</si>
  <si>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</si>
  <si>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</si>
  <si>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</si>
  <si>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</si>
  <si>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</si>
  <si>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</si>
  <si>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</si>
  <si>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</si>
  <si>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</si>
  <si>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</si>
  <si>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</si>
  <si>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</si>
  <si>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</si>
  <si>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</si>
  <si>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</si>
  <si>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</si>
  <si>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</si>
  <si>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</si>
  <si>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</si>
  <si>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</si>
  <si>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</si>
  <si>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</si>
  <si>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</si>
  <si>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</si>
  <si>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</si>
  <si>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</si>
  <si>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</si>
  <si>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</si>
  <si>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</si>
  <si>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</si>
  <si>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</si>
  <si>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</si>
  <si>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</si>
  <si>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</si>
  <si>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</si>
  <si>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</si>
  <si>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</si>
  <si>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</si>
  <si>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</si>
  <si>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</si>
  <si>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</si>
  <si>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</si>
  <si>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</si>
  <si>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</si>
  <si>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</si>
  <si>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</si>
  <si>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</si>
  <si>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</si>
  <si>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</si>
  <si>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</si>
  <si>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</si>
  <si>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</si>
  <si>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</si>
  <si>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</si>
  <si>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</si>
  <si>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</si>
  <si>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</si>
  <si>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</si>
  <si>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</si>
  <si>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</si>
  <si>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</si>
  <si>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</si>
  <si>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</si>
  <si>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</si>
  <si>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</si>
  <si>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</si>
  <si>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</si>
  <si>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</si>
  <si>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</si>
  <si>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</si>
  <si>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</si>
  <si>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</si>
  <si>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</si>
  <si>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</si>
  <si>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</si>
  <si>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</si>
  <si>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</si>
  <si>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</si>
  <si>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</si>
  <si>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</si>
  <si>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</si>
  <si>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</si>
  <si>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</si>
  <si>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</si>
  <si>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</si>
  <si>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</si>
  <si>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</si>
  <si>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</si>
  <si>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</si>
  <si>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</si>
  <si>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</si>
  <si>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</si>
  <si>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</si>
  <si>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</si>
  <si>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</si>
  <si>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</si>
  <si>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</si>
  <si>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</si>
  <si>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</si>
  <si>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</si>
  <si>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</si>
  <si>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</si>
  <si>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</si>
  <si>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</si>
  <si>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</si>
  <si>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</si>
  <si>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</si>
  <si>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</si>
  <si>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</si>
  <si>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</si>
  <si>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</si>
  <si>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</si>
  <si>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</si>
  <si>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</si>
  <si>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</si>
  <si>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</si>
  <si>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</si>
  <si>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</si>
  <si>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</si>
  <si>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</si>
  <si>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</si>
  <si>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</si>
  <si>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</si>
  <si>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</si>
  <si>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</si>
  <si>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</si>
  <si>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</si>
  <si>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</si>
  <si>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</si>
  <si>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</si>
  <si>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</si>
  <si>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</si>
  <si>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</si>
  <si>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</si>
  <si>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</si>
  <si>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</si>
  <si>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</si>
  <si>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</si>
  <si>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</si>
  <si>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</si>
  <si>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</si>
  <si>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</si>
  <si>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</si>
  <si>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</si>
  <si>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</si>
  <si>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</si>
  <si>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</si>
  <si>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</si>
  <si>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</si>
  <si>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</si>
  <si>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</si>
  <si>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</si>
  <si>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</si>
  <si>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</si>
  <si>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</si>
  <si>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</si>
  <si>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</si>
  <si>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</si>
  <si>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</si>
  <si>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</si>
  <si>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</si>
  <si>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</si>
  <si>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</si>
  <si>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</si>
  <si>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</si>
  <si>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</si>
  <si>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</si>
  <si>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</si>
  <si>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</si>
  <si>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</si>
  <si>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</si>
  <si>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</si>
  <si>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</si>
  <si>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</si>
  <si>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</si>
  <si>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</si>
  <si>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</si>
  <si>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</si>
  <si>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</si>
  <si>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</si>
  <si>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</si>
  <si>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</si>
  <si>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</si>
  <si>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</si>
  <si>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</si>
  <si>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</si>
  <si>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</si>
  <si>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</si>
  <si>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</si>
  <si>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</si>
  <si>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</si>
  <si>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</si>
  <si>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</si>
  <si>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</si>
  <si>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</si>
  <si>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</si>
  <si>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</si>
  <si>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</si>
  <si>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</si>
  <si>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</si>
  <si>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</si>
  <si>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</si>
  <si>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</si>
  <si>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</si>
  <si>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</si>
  <si>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</si>
  <si>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</si>
  <si>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</si>
  <si>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</si>
  <si>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</si>
  <si>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</si>
  <si>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</si>
  <si>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</si>
  <si>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</si>
  <si>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</si>
  <si>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</si>
  <si>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</si>
  <si>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</si>
  <si>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</si>
  <si>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</si>
  <si>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</si>
  <si>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</si>
  <si>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</si>
  <si>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</si>
  <si>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</si>
  <si>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</si>
  <si>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</si>
  <si>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</si>
  <si>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</si>
  <si>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</si>
  <si>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</si>
  <si>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</si>
  <si>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</si>
  <si>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</si>
  <si>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</si>
  <si>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</si>
  <si>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</si>
  <si>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</si>
  <si>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</si>
  <si>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</si>
  <si>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</si>
  <si>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</si>
  <si>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</si>
  <si>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</si>
  <si>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</si>
  <si>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</si>
  <si>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</si>
  <si>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</si>
  <si>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</si>
  <si>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</si>
  <si>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</si>
  <si>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</si>
  <si>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</si>
  <si>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</si>
  <si>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</si>
  <si>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</si>
  <si>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</si>
  <si>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</si>
  <si>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</si>
  <si>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</si>
  <si>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</si>
  <si>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</si>
  <si>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</si>
  <si>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</si>
  <si>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</si>
  <si>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</si>
  <si>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</si>
  <si>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</si>
  <si>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</si>
  <si>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</si>
  <si>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</si>
  <si>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</si>
  <si>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</si>
  <si>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</si>
  <si>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</si>
  <si>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</si>
  <si>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</si>
  <si>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</si>
  <si>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</si>
  <si>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</si>
  <si>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</si>
  <si>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</si>
  <si>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</si>
  <si>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</si>
  <si>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</si>
  <si>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</si>
  <si>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</si>
  <si>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</si>
  <si>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</si>
  <si>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</si>
  <si>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</si>
  <si>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</si>
  <si>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</si>
  <si>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</si>
  <si>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</si>
  <si>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</si>
  <si>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</si>
  <si>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</si>
  <si>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</si>
  <si>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</si>
  <si>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</si>
  <si>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</si>
  <si>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</si>
  <si>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</si>
  <si>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</si>
  <si>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</si>
  <si>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</si>
  <si>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</si>
  <si>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</si>
  <si>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</si>
  <si>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</si>
  <si>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</si>
  <si>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</si>
  <si>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</si>
  <si>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</si>
  <si>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</si>
  <si>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</si>
  <si>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</si>
  <si>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</si>
  <si>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</si>
  <si>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</si>
  <si>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</si>
  <si>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</si>
  <si>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</si>
  <si>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</si>
  <si>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</si>
  <si>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</si>
  <si>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</si>
  <si>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</si>
  <si>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</si>
  <si>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</si>
  <si>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</si>
  <si>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</si>
  <si>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</si>
  <si>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</si>
  <si>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</si>
  <si>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</si>
  <si>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</si>
  <si>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</si>
  <si>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</si>
  <si>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</si>
  <si>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</si>
  <si>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</si>
  <si>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</si>
  <si>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</si>
  <si>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</si>
  <si>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</si>
  <si>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</si>
  <si>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</si>
  <si>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</si>
  <si>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</si>
  <si>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</si>
  <si>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</si>
  <si>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</si>
  <si>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</si>
  <si>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</si>
  <si>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</si>
  <si>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</si>
  <si>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</si>
  <si>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</si>
  <si>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</si>
  <si>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</si>
  <si>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</si>
  <si>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</si>
  <si>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</si>
  <si>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</si>
  <si>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</si>
  <si>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</si>
  <si>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</si>
  <si>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</si>
  <si>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</si>
  <si>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</si>
  <si>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</si>
  <si>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</si>
  <si>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</si>
  <si>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</si>
  <si>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</si>
  <si>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</si>
  <si>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</si>
  <si>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</si>
  <si>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</si>
  <si>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</si>
  <si>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</si>
  <si>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</si>
  <si>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</si>
  <si>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</si>
  <si>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</si>
  <si>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</si>
  <si>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</si>
  <si>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</si>
  <si>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</si>
  <si>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</si>
  <si>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</si>
  <si>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</si>
  <si>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</si>
  <si>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</si>
  <si>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</si>
  <si>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</si>
  <si>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</si>
  <si>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</si>
  <si>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</si>
  <si>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</si>
  <si>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</si>
  <si>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</si>
  <si>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</si>
  <si>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</si>
  <si>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</si>
  <si>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</si>
  <si>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</si>
  <si>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</si>
  <si>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</si>
  <si>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</si>
  <si>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</si>
  <si>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</si>
  <si>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</si>
  <si>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</si>
  <si>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</si>
  <si>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</si>
  <si>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</si>
  <si>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</si>
  <si>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</si>
  <si>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</si>
  <si>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</si>
  <si>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</si>
  <si>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</si>
  <si>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</si>
  <si>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</si>
  <si>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</si>
  <si>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</si>
  <si>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</si>
  <si>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</si>
  <si>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</si>
  <si>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</si>
  <si>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</si>
  <si>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</si>
  <si>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</si>
  <si>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</si>
  <si>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</si>
  <si>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</si>
  <si>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</si>
  <si>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</si>
  <si>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</si>
  <si>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</si>
  <si>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</si>
  <si>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</si>
  <si>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</si>
  <si>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</si>
  <si>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</si>
  <si>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</si>
  <si>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</si>
  <si>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</si>
  <si>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</si>
  <si>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</si>
  <si>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</si>
  <si>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</si>
  <si>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</si>
  <si>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</si>
  <si>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</si>
  <si>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</si>
  <si>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</si>
  <si>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</si>
  <si>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</si>
  <si>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</si>
  <si>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</si>
  <si>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</si>
  <si>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</si>
  <si>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</si>
  <si>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</si>
  <si>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</si>
  <si>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</si>
  <si>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</si>
  <si>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</si>
  <si>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</si>
  <si>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</si>
  <si>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</si>
  <si>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</si>
  <si>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</si>
  <si>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</si>
  <si>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</si>
  <si>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</si>
  <si>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</si>
  <si>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</si>
  <si>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</si>
  <si>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</si>
  <si>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</si>
  <si>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</si>
  <si>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</si>
  <si>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</si>
  <si>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</si>
  <si>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</si>
  <si>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</si>
  <si>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</si>
  <si>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</si>
  <si>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</si>
  <si>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</si>
  <si>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</si>
  <si>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</si>
  <si>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</si>
  <si>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</si>
  <si>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</si>
  <si>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</si>
  <si>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</si>
  <si>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</si>
  <si>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</si>
  <si>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</si>
  <si>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</si>
  <si>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</si>
  <si>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</si>
  <si>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</si>
  <si>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</si>
  <si>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</si>
  <si>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</si>
  <si>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</si>
  <si>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</si>
  <si>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</si>
  <si>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</si>
  <si>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</si>
  <si>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</si>
  <si>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</si>
  <si>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</si>
  <si>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</si>
  <si>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</si>
  <si>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</si>
  <si>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</si>
  <si>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</si>
  <si>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</si>
  <si>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</si>
  <si>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</si>
  <si>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</si>
  <si>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</si>
  <si>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</si>
  <si>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</si>
  <si>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</si>
  <si>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</si>
  <si>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</si>
  <si>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</si>
  <si>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</si>
  <si>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</si>
  <si>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</si>
  <si>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</si>
  <si>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</si>
  <si>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</si>
  <si>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</si>
  <si>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</si>
  <si>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</si>
  <si>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</si>
  <si>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</si>
  <si>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</si>
  <si>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</si>
  <si>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</si>
  <si>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</si>
  <si>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</si>
  <si>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</si>
  <si>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</si>
  <si>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</si>
  <si>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</si>
  <si>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</si>
  <si>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</si>
  <si>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</si>
  <si>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</si>
  <si>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</si>
  <si>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</si>
  <si>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</si>
  <si>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</si>
  <si>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</si>
  <si>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</si>
  <si>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</si>
  <si>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</si>
  <si>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</si>
  <si>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</si>
  <si>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</si>
  <si>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</si>
  <si>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</si>
  <si>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</si>
  <si>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</si>
  <si>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</si>
  <si>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</si>
  <si>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</si>
  <si>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</si>
  <si>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</si>
  <si>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</si>
  <si>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</si>
  <si>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</si>
  <si>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</si>
  <si>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</si>
  <si>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</si>
  <si>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</si>
  <si>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</si>
  <si>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</si>
  <si>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</si>
  <si>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</si>
  <si>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</si>
  <si>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</si>
  <si>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</si>
  <si>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</si>
  <si>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</si>
  <si>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</si>
  <si>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</si>
  <si>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</si>
  <si>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</si>
  <si>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</si>
  <si>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</si>
  <si>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</si>
  <si>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</si>
  <si>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</si>
  <si>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</si>
  <si>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</si>
  <si>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</si>
  <si>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</si>
  <si>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</si>
  <si>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</si>
  <si>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</si>
  <si>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</si>
  <si>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</si>
  <si>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</si>
  <si>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</si>
  <si>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</si>
  <si>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</si>
  <si>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</si>
  <si>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</si>
  <si>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</si>
  <si>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</si>
  <si>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</si>
  <si>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</si>
  <si>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</si>
  <si>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</si>
  <si>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</si>
  <si>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</si>
  <si>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</si>
  <si>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</si>
  <si>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</si>
  <si>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</si>
  <si>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</si>
  <si>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</si>
  <si>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</si>
  <si>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</si>
  <si>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</si>
  <si>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</si>
  <si>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</si>
  <si>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</si>
  <si>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</si>
  <si>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</si>
  <si>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</si>
  <si>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</si>
  <si>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</si>
  <si>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</si>
  <si>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</si>
  <si>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</si>
  <si>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</si>
  <si>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</si>
  <si>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</si>
  <si>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</si>
  <si>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</si>
  <si>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</si>
  <si>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</si>
  <si>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</si>
  <si>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</si>
  <si>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</si>
  <si>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</si>
  <si>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</si>
  <si>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</si>
  <si>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</si>
  <si>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</si>
  <si>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</si>
  <si>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</si>
  <si>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</si>
  <si>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</si>
  <si>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</si>
  <si>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</si>
  <si>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</si>
  <si>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</si>
  <si>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</si>
  <si>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</si>
  <si>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</si>
  <si>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</si>
  <si>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</si>
  <si>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</si>
  <si>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</si>
  <si>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</si>
  <si>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</si>
  <si>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</si>
  <si>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</si>
  <si>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</si>
  <si>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</si>
  <si>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</si>
  <si>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</si>
  <si>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</si>
  <si>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</si>
  <si>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</si>
  <si>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</si>
  <si>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</si>
  <si>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</si>
  <si>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</si>
  <si>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</si>
  <si>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</si>
  <si>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</si>
  <si>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</si>
  <si>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</si>
  <si>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</si>
  <si>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</si>
  <si>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</si>
  <si>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</si>
  <si>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</si>
  <si>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</si>
  <si>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</si>
  <si>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</si>
  <si>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</si>
  <si>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</si>
  <si>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</si>
  <si>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</si>
  <si>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</si>
  <si>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</si>
  <si>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</si>
  <si>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</si>
  <si>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</si>
  <si>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</si>
  <si>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</si>
  <si>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</si>
  <si>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</si>
  <si>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</si>
  <si>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</si>
  <si>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</si>
  <si>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</si>
  <si>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</si>
  <si>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</si>
  <si>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</si>
  <si>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</si>
  <si>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</si>
  <si>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</si>
  <si>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</si>
  <si>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</si>
  <si>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</si>
  <si>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</si>
  <si>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</si>
  <si>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</si>
  <si>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</si>
  <si>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</si>
  <si>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</si>
  <si>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</si>
  <si>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</si>
  <si>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</si>
  <si>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</si>
  <si>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</si>
  <si>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</si>
  <si>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</si>
  <si>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</si>
  <si>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</si>
  <si>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</si>
  <si>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</si>
  <si>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</si>
  <si>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</si>
  <si>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</si>
  <si>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</si>
  <si>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</si>
  <si>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</si>
  <si>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</si>
  <si>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</si>
  <si>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</si>
  <si>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</si>
  <si>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</si>
  <si>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</si>
  <si>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</si>
  <si>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</si>
  <si>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</si>
  <si>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</si>
  <si>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</si>
  <si>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</si>
  <si>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</si>
  <si>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</si>
  <si>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</si>
  <si>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</si>
  <si>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</si>
  <si>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</si>
  <si>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</si>
  <si>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</si>
  <si>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</si>
  <si>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</si>
  <si>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</si>
  <si>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</si>
  <si>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</si>
  <si>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</si>
  <si>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</si>
  <si>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</si>
  <si>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</si>
  <si>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</si>
  <si>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</si>
  <si>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</si>
  <si>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</si>
  <si>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</si>
  <si>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</si>
  <si>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</si>
  <si>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</si>
  <si>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</si>
  <si>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</si>
  <si>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</si>
  <si>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</si>
  <si>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</si>
  <si>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</si>
  <si>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</si>
  <si>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</si>
  <si>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</si>
  <si>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</si>
  <si>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</si>
  <si>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</si>
  <si>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</si>
  <si>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</si>
  <si>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</si>
  <si>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</si>
  <si>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</si>
  <si>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</si>
  <si>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</si>
  <si>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</si>
  <si>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</si>
  <si>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</si>
  <si>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</si>
  <si>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</si>
  <si>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</si>
  <si>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</si>
  <si>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</si>
  <si>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</si>
  <si>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</si>
  <si>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</si>
  <si>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</si>
  <si>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</si>
  <si>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</si>
  <si>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</si>
  <si>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</si>
  <si>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</si>
  <si>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</si>
  <si>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</si>
  <si>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</si>
  <si>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</si>
  <si>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</si>
  <si>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</si>
  <si>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</si>
  <si>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</si>
  <si>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</si>
  <si>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</si>
  <si>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</si>
  <si>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</si>
  <si>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</si>
  <si>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</si>
  <si>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</si>
  <si>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</si>
  <si>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</si>
  <si>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</si>
  <si>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</si>
  <si>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</si>
  <si>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</si>
  <si>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</si>
  <si>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</si>
  <si>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</si>
  <si>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</si>
  <si>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</si>
  <si>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</si>
  <si>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</si>
  <si>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</si>
  <si>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</si>
  <si>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</si>
  <si>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</si>
  <si>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</si>
  <si>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</si>
  <si>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</si>
  <si>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</si>
  <si>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</si>
  <si>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</si>
  <si>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</si>
  <si>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</si>
  <si>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</si>
  <si>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</si>
  <si>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</si>
  <si>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</si>
  <si>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</si>
  <si>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</si>
  <si>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</si>
  <si>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</si>
  <si>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</si>
  <si>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</si>
  <si>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</si>
  <si>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</si>
  <si>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</si>
  <si>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</si>
  <si>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</si>
  <si>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</si>
  <si>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</si>
  <si>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</si>
  <si>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</si>
  <si>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</si>
  <si>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</si>
  <si>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</si>
  <si>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</si>
  <si>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</si>
  <si>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</si>
  <si>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</si>
  <si>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</si>
  <si>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</si>
  <si>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</si>
  <si>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</si>
  <si>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</si>
  <si>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</si>
  <si>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</si>
  <si>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</si>
  <si>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</si>
  <si>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</si>
  <si>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</si>
  <si>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</si>
  <si>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</si>
  <si>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</si>
  <si>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</si>
  <si>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</si>
  <si>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</si>
  <si>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</si>
  <si>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</si>
  <si>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</si>
  <si>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</si>
  <si>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</si>
  <si>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</si>
  <si>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</si>
  <si>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</si>
  <si>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</si>
  <si>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</si>
  <si>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</si>
  <si>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</si>
  <si>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</si>
  <si>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</si>
  <si>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</si>
  <si>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</si>
  <si>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</si>
  <si>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</si>
  <si>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</si>
  <si>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</si>
  <si>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</si>
  <si>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</si>
  <si>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</si>
  <si>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</si>
  <si>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</si>
  <si>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</si>
  <si>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</si>
  <si>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</si>
  <si>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</si>
  <si>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</si>
  <si>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</si>
  <si>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</si>
  <si>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</si>
  <si>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</si>
  <si>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</si>
  <si>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</si>
  <si>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</si>
  <si>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</si>
  <si>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</si>
  <si>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</si>
  <si>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</si>
  <si>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</si>
  <si>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</si>
  <si>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</si>
  <si>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</si>
  <si>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</si>
  <si>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</si>
  <si>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</si>
  <si>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</si>
  <si>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</si>
  <si>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</si>
  <si>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</si>
  <si>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</si>
  <si>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</si>
  <si>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</si>
  <si>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</si>
  <si>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</si>
  <si>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</si>
  <si>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</si>
  <si>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</si>
  <si>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</si>
  <si>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</si>
  <si>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</si>
  <si>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</si>
  <si>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</si>
  <si>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</si>
  <si>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</si>
  <si>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</si>
  <si>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</si>
  <si>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</si>
  <si>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</si>
  <si>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</si>
  <si>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</si>
  <si>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</si>
  <si>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</si>
  <si>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</si>
  <si>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</si>
  <si>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</si>
  <si>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</si>
  <si>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</si>
  <si>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</si>
  <si>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</si>
  <si>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</si>
  <si>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</si>
  <si>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</si>
  <si>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</si>
  <si>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</si>
  <si>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</si>
  <si>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</si>
  <si>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</si>
  <si>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</si>
  <si>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</si>
  <si>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</si>
  <si>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</si>
  <si>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</si>
  <si>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</si>
  <si>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</si>
  <si>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</si>
  <si>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</si>
  <si>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</si>
  <si>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</si>
  <si>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</si>
  <si>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</si>
  <si>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</si>
  <si>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</si>
  <si>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</si>
  <si>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</si>
  <si>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</si>
  <si>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</si>
  <si>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</si>
  <si>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</si>
  <si>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</si>
  <si>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</si>
  <si>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</si>
  <si>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</si>
  <si>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</si>
  <si>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</si>
  <si>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</si>
  <si>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</si>
  <si>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</si>
  <si>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</si>
  <si>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</si>
  <si>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</si>
  <si>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</si>
  <si>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</si>
  <si>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</si>
  <si>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</si>
  <si>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</si>
  <si>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</si>
  <si>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</si>
  <si>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</si>
  <si>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</si>
  <si>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</si>
  <si>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</si>
  <si>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</si>
  <si>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</si>
  <si>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</si>
  <si>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</si>
  <si>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</si>
  <si>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</si>
  <si>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</si>
  <si>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</si>
  <si>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</si>
  <si>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</si>
  <si>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</si>
  <si>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</si>
  <si>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</si>
  <si>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</si>
  <si>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</si>
  <si>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</si>
  <si>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</si>
  <si>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</si>
  <si>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</si>
  <si>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</si>
  <si>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</si>
  <si>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</si>
  <si>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</si>
  <si>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</si>
  <si>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</si>
  <si>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</si>
  <si>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</si>
  <si>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</si>
  <si>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</si>
  <si>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</si>
  <si>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</si>
  <si>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</si>
  <si>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</si>
  <si>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</si>
  <si>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</si>
  <si>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</si>
  <si>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</si>
  <si>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</si>
  <si>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</si>
  <si>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</si>
  <si>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</si>
  <si>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</si>
  <si>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</si>
  <si>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</si>
  <si>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</si>
  <si>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</si>
  <si>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</si>
  <si>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</si>
  <si>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</si>
  <si>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</si>
  <si>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</si>
  <si>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</si>
  <si>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</si>
  <si>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</si>
  <si>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</si>
  <si>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</si>
  <si>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</si>
  <si>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</si>
  <si>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</si>
  <si>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</si>
  <si>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</si>
  <si>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</si>
  <si>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</si>
  <si>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</si>
  <si>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</si>
  <si>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</si>
  <si>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</si>
  <si>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</si>
  <si>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</si>
  <si>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</si>
  <si>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</si>
  <si>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</si>
  <si>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</si>
  <si>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</si>
  <si>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</si>
  <si>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</si>
  <si>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</si>
  <si>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</si>
  <si>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</si>
  <si>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</si>
  <si>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</si>
  <si>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</si>
  <si>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</si>
  <si>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</si>
  <si>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</si>
  <si>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</si>
  <si>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</si>
  <si>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</si>
  <si>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</si>
  <si>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</si>
  <si>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</si>
  <si>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</si>
  <si>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</si>
  <si>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</si>
  <si>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</si>
  <si>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</si>
  <si>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</si>
  <si>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</si>
  <si>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</si>
  <si>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</si>
  <si>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</si>
  <si>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</si>
  <si>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</si>
  <si>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</si>
  <si>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</si>
  <si>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</si>
  <si>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</si>
  <si>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</si>
  <si>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</si>
  <si>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</si>
  <si>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</si>
  <si>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</si>
  <si>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</si>
  <si>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</si>
  <si>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</si>
  <si>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</si>
  <si>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</si>
  <si>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</si>
  <si>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</si>
  <si>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</si>
  <si>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</si>
  <si>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</si>
  <si>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</si>
  <si>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</si>
  <si>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</si>
  <si>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</si>
  <si>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</si>
  <si>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</si>
  <si>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</si>
  <si>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</si>
  <si>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</si>
  <si>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</si>
  <si>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</si>
  <si>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</si>
  <si>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</si>
  <si>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</si>
  <si>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</si>
  <si>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</si>
  <si>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</si>
  <si>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</si>
  <si>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</si>
  <si>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</si>
  <si>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</si>
  <si>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</si>
  <si>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</si>
  <si>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</si>
  <si>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</si>
  <si>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</si>
  <si>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</si>
  <si>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</si>
  <si>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</si>
  <si>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</si>
  <si>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</si>
  <si>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</si>
  <si>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</si>
  <si>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</si>
  <si>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</si>
  <si>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</si>
  <si>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</si>
  <si>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</si>
  <si>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</si>
  <si>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</si>
  <si>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</si>
  <si>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</si>
  <si>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</si>
  <si>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</si>
  <si>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</si>
  <si>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</si>
  <si>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</si>
  <si>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</si>
  <si>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</si>
  <si>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</si>
  <si>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</si>
  <si>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</si>
  <si>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</si>
  <si>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</si>
  <si>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</si>
  <si>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</si>
  <si>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</si>
  <si>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</si>
  <si>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</si>
  <si>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</si>
  <si>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</si>
  <si>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</si>
  <si>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</si>
  <si>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</si>
  <si>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</si>
  <si>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</si>
  <si>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</si>
  <si>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</si>
  <si>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</si>
  <si>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</si>
  <si>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</si>
  <si>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</si>
  <si>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</si>
  <si>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</si>
  <si>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</si>
  <si>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</si>
  <si>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</si>
  <si>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</si>
  <si>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</si>
  <si>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</si>
  <si>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</si>
  <si>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</si>
  <si>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</si>
  <si>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</si>
  <si>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</si>
  <si>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</si>
  <si>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</si>
  <si>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</si>
  <si>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</si>
  <si>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</si>
  <si>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</si>
  <si>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</si>
  <si>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</si>
  <si>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</si>
  <si>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</si>
  <si>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</si>
  <si>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</si>
  <si>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</si>
  <si>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</si>
  <si>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</si>
  <si>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</si>
  <si>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</si>
  <si>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</si>
  <si>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</si>
  <si>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</si>
  <si>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</si>
  <si>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</si>
  <si>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</si>
  <si>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</si>
  <si>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</si>
  <si>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</si>
  <si>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</si>
  <si>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</si>
  <si>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</si>
  <si>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</si>
  <si>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</si>
  <si>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</si>
  <si>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</si>
  <si>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</si>
  <si>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</si>
  <si>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</si>
  <si>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</si>
  <si>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</si>
  <si>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</si>
  <si>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</si>
  <si>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</si>
  <si>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</si>
  <si>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</si>
  <si>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</si>
  <si>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</si>
  <si>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</si>
  <si>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</si>
  <si>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</si>
  <si>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</si>
  <si>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</si>
  <si>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</si>
  <si>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</si>
  <si>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</si>
  <si>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</si>
  <si>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</si>
  <si>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</si>
  <si>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</si>
  <si>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</si>
  <si>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</si>
  <si>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</si>
  <si>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</si>
  <si>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</si>
  <si>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</si>
  <si>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</si>
  <si>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</si>
  <si>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</si>
  <si>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</si>
  <si>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</si>
  <si>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</si>
  <si>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</si>
  <si>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</si>
  <si>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</si>
  <si>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</si>
  <si>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</si>
  <si>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</si>
  <si>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</si>
  <si>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</si>
  <si>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</si>
  <si>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</si>
  <si>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</si>
  <si>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</si>
  <si>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</si>
  <si>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</si>
  <si>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</si>
  <si>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</si>
  <si>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</si>
  <si>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</si>
  <si>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</si>
  <si>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</si>
  <si>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</si>
  <si>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</si>
  <si>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</si>
  <si>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</si>
  <si>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</si>
  <si>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</si>
  <si>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</si>
  <si>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</si>
  <si>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</si>
  <si>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</si>
  <si>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</si>
  <si>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</si>
  <si>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</si>
  <si>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</si>
  <si>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</si>
  <si>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</si>
  <si>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</si>
  <si>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</si>
  <si>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</si>
  <si>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</si>
  <si>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</si>
  <si>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</si>
  <si>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</si>
  <si>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</si>
  <si>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</si>
  <si>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</si>
  <si>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</si>
  <si>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</si>
  <si>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</si>
  <si>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</si>
  <si>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</si>
  <si>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</si>
  <si>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</si>
  <si>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</si>
  <si>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</si>
  <si>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</si>
  <si>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</si>
  <si>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</si>
  <si>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</si>
  <si>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</si>
  <si>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</si>
  <si>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</si>
  <si>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</si>
  <si>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</si>
  <si>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</si>
  <si>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</si>
  <si>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</si>
  <si>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</si>
  <si>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</si>
  <si>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</si>
  <si>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</si>
  <si>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</si>
  <si>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</si>
  <si>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</si>
  <si>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</si>
  <si>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</si>
  <si>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</si>
  <si>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</si>
  <si>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</si>
  <si>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</si>
  <si>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</si>
  <si>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</si>
  <si>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</si>
  <si>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</si>
  <si>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</si>
  <si>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</si>
  <si>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</si>
  <si>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</si>
  <si>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</si>
  <si>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</si>
  <si>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</si>
  <si>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</si>
  <si>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</si>
  <si>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</si>
  <si>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</si>
  <si>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</si>
  <si>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</si>
  <si>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</si>
  <si>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</si>
  <si>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</si>
  <si>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</si>
  <si>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</si>
  <si>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</si>
  <si>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</si>
  <si>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</si>
  <si>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</si>
  <si>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</si>
  <si>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</si>
  <si>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</si>
  <si>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</si>
  <si>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</si>
  <si>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</si>
  <si>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</si>
  <si>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</si>
  <si>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</si>
  <si>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</si>
  <si>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</si>
  <si>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</si>
  <si>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</si>
  <si>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</si>
  <si>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</si>
  <si>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</si>
  <si>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</si>
  <si>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</si>
  <si>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</si>
  <si>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</si>
  <si>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</si>
  <si>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</si>
  <si>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</si>
  <si>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</si>
  <si>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</si>
  <si>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</si>
  <si>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</si>
  <si>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</si>
  <si>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</si>
  <si>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</si>
  <si>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</si>
  <si>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</si>
  <si>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</si>
  <si>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</si>
  <si>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</si>
  <si>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</si>
  <si>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</si>
  <si>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</si>
  <si>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</si>
  <si>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</si>
  <si>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</si>
  <si>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</si>
  <si>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</si>
  <si>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</si>
  <si>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</si>
  <si>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</si>
  <si>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</si>
  <si>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</si>
  <si>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</si>
  <si>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</si>
  <si>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</si>
  <si>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</si>
  <si>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</si>
  <si>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</si>
  <si>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</si>
  <si>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</si>
  <si>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</si>
  <si>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</si>
  <si>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</si>
  <si>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</si>
  <si>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</si>
  <si>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</si>
  <si>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</si>
  <si>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</si>
  <si>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</si>
  <si>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</si>
  <si>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</si>
  <si>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</si>
  <si>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</si>
  <si>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</si>
  <si>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</si>
  <si>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</si>
  <si>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</si>
  <si>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</si>
  <si>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</si>
  <si>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</si>
  <si>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</si>
  <si>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</si>
  <si>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</si>
  <si>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</si>
  <si>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</si>
  <si>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</si>
  <si>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</si>
  <si>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</si>
  <si>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</si>
  <si>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</si>
  <si>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</si>
  <si>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</si>
  <si>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</si>
  <si>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</si>
  <si>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</si>
  <si>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</si>
  <si>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</si>
  <si>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</si>
  <si>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</si>
  <si>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</si>
  <si>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</si>
  <si>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</si>
  <si>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</si>
  <si>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</si>
  <si>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</si>
  <si>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</si>
  <si>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</si>
  <si>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</si>
  <si>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</si>
  <si>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</si>
  <si>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</si>
  <si>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</si>
  <si>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</si>
  <si>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</si>
  <si>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</si>
  <si>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</si>
  <si>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</si>
  <si>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</si>
  <si>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</si>
  <si>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</si>
  <si>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</si>
  <si>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</si>
  <si>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</si>
  <si>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</si>
  <si>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</si>
  <si>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</si>
  <si>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</si>
  <si>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</si>
  <si>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</si>
  <si>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</si>
  <si>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</si>
  <si>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</si>
  <si>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</si>
  <si>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</si>
  <si>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</si>
  <si>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</si>
  <si>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</si>
  <si>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</si>
  <si>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</si>
  <si>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</si>
  <si>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</si>
  <si>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</si>
  <si>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</si>
  <si>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</si>
  <si>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</si>
  <si>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</si>
  <si>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</si>
  <si>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</si>
  <si>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</si>
  <si>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</si>
  <si>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</si>
  <si>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</si>
  <si>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</si>
  <si>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</si>
  <si>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</si>
  <si>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</si>
  <si>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</si>
  <si>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</si>
  <si>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</si>
  <si>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</si>
  <si>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</si>
  <si>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</si>
  <si>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</si>
  <si>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</si>
  <si>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</si>
  <si>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</si>
  <si>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</si>
  <si>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</si>
  <si>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</si>
  <si>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</si>
  <si>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</si>
  <si>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</si>
  <si>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</si>
  <si>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</si>
  <si>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</si>
  <si>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</si>
  <si>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</si>
  <si>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</si>
  <si>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</si>
  <si>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</si>
  <si>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</si>
  <si>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</si>
  <si>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</si>
  <si>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</si>
  <si>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</si>
  <si>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</si>
  <si>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</si>
  <si>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</si>
  <si>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</si>
  <si>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</si>
  <si>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</si>
  <si>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</si>
  <si>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</si>
  <si>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</si>
  <si>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</si>
  <si>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</si>
  <si>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</si>
  <si>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</si>
  <si>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</si>
  <si>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</si>
  <si>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</si>
  <si>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</si>
  <si>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</si>
  <si>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</si>
  <si>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</si>
  <si>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</si>
  <si>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</si>
  <si>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</si>
  <si>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</si>
  <si>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</si>
  <si>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</si>
  <si>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</si>
  <si>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</si>
  <si>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</si>
  <si>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</si>
  <si>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</si>
  <si>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</si>
  <si>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</si>
  <si>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</si>
  <si>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</si>
  <si>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</si>
  <si>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</si>
  <si>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</si>
  <si>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</si>
  <si>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</si>
  <si>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</si>
  <si>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</si>
  <si>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</si>
  <si>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</si>
  <si>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</si>
  <si>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</si>
  <si>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</si>
  <si>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</si>
  <si>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</si>
  <si>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</si>
  <si>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</si>
  <si>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</si>
  <si>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</si>
  <si>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</si>
  <si>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</si>
  <si>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</si>
  <si>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</si>
  <si>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</si>
  <si>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</si>
  <si>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</si>
  <si>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</si>
  <si>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</si>
  <si>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</si>
  <si>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</si>
  <si>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</si>
  <si>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</si>
  <si>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</si>
  <si>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</si>
  <si>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</si>
  <si>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</si>
  <si>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</si>
  <si>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</si>
  <si>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</si>
  <si>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</si>
  <si>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</si>
  <si>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</si>
  <si>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</si>
  <si>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</si>
  <si>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</si>
  <si>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</si>
  <si>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</si>
  <si>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</si>
  <si>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</si>
  <si>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</si>
  <si>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</si>
  <si>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</si>
  <si>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</si>
  <si>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</si>
  <si>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</si>
  <si>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</si>
  <si>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</si>
  <si>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</si>
  <si>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</si>
  <si>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</si>
  <si>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</si>
  <si>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</si>
  <si>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</si>
  <si>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</si>
  <si>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</si>
  <si>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</si>
  <si>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</si>
  <si>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</si>
  <si>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</si>
  <si>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</si>
  <si>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</si>
  <si>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</si>
  <si>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</si>
  <si>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</si>
  <si>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</si>
  <si>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</si>
  <si>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</si>
  <si>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</si>
  <si>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</si>
  <si>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</si>
  <si>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</si>
  <si>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</si>
  <si>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</si>
  <si>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</si>
  <si>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</si>
  <si>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</si>
  <si>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</si>
  <si>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</si>
  <si>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</si>
  <si>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</si>
  <si>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</si>
  <si>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</si>
  <si>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</si>
  <si>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</si>
  <si>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</si>
  <si>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</si>
  <si>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</si>
  <si>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</si>
  <si>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</si>
  <si>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</si>
  <si>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</si>
  <si>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</si>
  <si>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</si>
  <si>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</si>
  <si>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</si>
  <si>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</si>
  <si>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</si>
  <si>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</si>
  <si>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</si>
  <si>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</si>
  <si>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</si>
  <si>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</si>
  <si>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</si>
  <si>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</si>
  <si>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</si>
  <si>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</si>
  <si>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</si>
  <si>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</si>
  <si>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</si>
  <si>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</si>
  <si>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</si>
  <si>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</si>
  <si>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</si>
  <si>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</si>
  <si>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</si>
  <si>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</si>
  <si>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</si>
  <si>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</si>
  <si>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</si>
  <si>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</si>
  <si>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</si>
  <si>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</si>
  <si>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</si>
  <si>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</si>
  <si>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</si>
  <si>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</si>
  <si>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</si>
  <si>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</si>
  <si>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</si>
  <si>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</si>
  <si>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</si>
  <si>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</si>
  <si>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</si>
  <si>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</si>
  <si>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</si>
  <si>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</si>
  <si>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</si>
  <si>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</si>
  <si>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</si>
  <si>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</si>
  <si>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</si>
  <si>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</si>
  <si>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</si>
  <si>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</si>
  <si>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</si>
  <si>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</si>
  <si>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</si>
  <si>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</si>
  <si>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</si>
  <si>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</si>
  <si>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</si>
  <si>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</si>
  <si>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</si>
  <si>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</si>
  <si>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</si>
  <si>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</si>
  <si>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</si>
  <si>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</si>
  <si>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</si>
  <si>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</si>
  <si>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</si>
  <si>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</si>
  <si>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</si>
  <si>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</si>
  <si>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</si>
  <si>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</si>
  <si>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</si>
  <si>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</si>
  <si>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</si>
  <si>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</si>
  <si>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</si>
  <si>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</si>
  <si>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</si>
  <si>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</si>
  <si>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</si>
  <si>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</si>
  <si>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</si>
  <si>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</si>
  <si>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</si>
  <si>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</si>
  <si>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</si>
  <si>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</si>
  <si>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</si>
  <si>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</si>
  <si>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</si>
  <si>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</si>
  <si>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</si>
  <si>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</si>
  <si>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</si>
  <si>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</si>
  <si>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</si>
  <si>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</si>
  <si>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</si>
  <si>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</si>
  <si>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</si>
  <si>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</si>
  <si>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</si>
  <si>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</si>
  <si>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</si>
  <si>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</si>
  <si>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</si>
  <si>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</si>
  <si>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</si>
  <si>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</si>
  <si>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</si>
  <si>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</si>
  <si>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</si>
  <si>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</si>
  <si>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</si>
  <si>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</si>
  <si>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</si>
  <si>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</si>
  <si>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</si>
  <si>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</si>
  <si>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</si>
  <si>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</si>
  <si>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</si>
  <si>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</si>
  <si>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</si>
  <si>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</si>
  <si>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</si>
  <si>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</si>
  <si>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</si>
  <si>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</si>
  <si>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</si>
  <si>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</si>
  <si>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</si>
  <si>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</si>
  <si>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</si>
  <si>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</si>
  <si>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</si>
  <si>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</si>
  <si>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</si>
  <si>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</si>
  <si>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</si>
  <si>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</si>
  <si>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</si>
  <si>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</si>
  <si>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</si>
  <si>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</si>
  <si>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</si>
  <si>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</si>
  <si>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</si>
  <si>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</si>
  <si>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</si>
  <si>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</si>
  <si>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</si>
  <si>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</si>
  <si>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</si>
  <si>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</si>
  <si>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</si>
  <si>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</si>
  <si>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</si>
  <si>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</si>
  <si>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</si>
  <si>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</si>
  <si>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</si>
  <si>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</si>
  <si>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</si>
  <si>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</si>
  <si>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</si>
  <si>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</si>
  <si>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</si>
  <si>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</si>
  <si>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</si>
  <si>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</si>
  <si>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</si>
  <si>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</si>
  <si>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</si>
  <si>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</si>
  <si>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</si>
  <si>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</si>
  <si>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</si>
  <si>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</si>
  <si>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</si>
  <si>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</si>
  <si>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</si>
  <si>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</si>
  <si>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</si>
  <si>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</si>
  <si>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</si>
  <si>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</si>
  <si>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</si>
  <si>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</si>
  <si>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</si>
  <si>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</si>
  <si>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</si>
  <si>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</si>
  <si>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</si>
  <si>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</si>
  <si>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</si>
  <si>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</si>
  <si>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</si>
  <si>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</si>
  <si>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</si>
  <si>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</si>
  <si>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</si>
  <si>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</si>
  <si>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</si>
  <si>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</si>
  <si>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</si>
  <si>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</si>
  <si>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</si>
  <si>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</si>
  <si>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</si>
  <si>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</si>
  <si>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</si>
  <si>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</si>
  <si>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</si>
  <si>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</si>
  <si>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</si>
  <si>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</si>
  <si>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</si>
  <si>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</si>
  <si>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</si>
  <si>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</si>
  <si>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</si>
  <si>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</si>
  <si>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</si>
  <si>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</si>
  <si>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</si>
  <si>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</si>
  <si>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</si>
  <si>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</si>
  <si>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</si>
  <si>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</si>
  <si>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</si>
  <si>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</si>
  <si>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</si>
  <si>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</si>
  <si>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</si>
  <si>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</si>
  <si>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</si>
  <si>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</si>
  <si>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</si>
  <si>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</si>
  <si>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</si>
  <si>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</si>
  <si>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</si>
  <si>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</si>
  <si>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</si>
  <si>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</si>
  <si>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</si>
  <si>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</si>
  <si>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</si>
  <si>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</si>
  <si>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</si>
  <si>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</si>
  <si>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</si>
  <si>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</si>
  <si>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</si>
  <si>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</si>
  <si>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</si>
  <si>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</si>
  <si>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</si>
  <si>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</si>
  <si>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</si>
  <si>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</si>
  <si>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</si>
  <si>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</si>
  <si>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</si>
  <si>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</si>
  <si>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</si>
  <si>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</si>
  <si>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</si>
  <si>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</si>
  <si>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</si>
  <si>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</si>
  <si>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</si>
  <si>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</si>
  <si>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</si>
  <si>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</si>
  <si>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</si>
  <si>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</si>
  <si>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</si>
  <si>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</si>
  <si>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</si>
  <si>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</si>
  <si>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</si>
  <si>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</si>
  <si>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</si>
  <si>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</si>
  <si>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</si>
  <si>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</si>
  <si>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</si>
  <si>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</si>
  <si>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</si>
  <si>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</si>
  <si>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</si>
  <si>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</si>
  <si>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</si>
  <si>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</si>
  <si>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</si>
  <si>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</si>
  <si>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</si>
  <si>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</si>
  <si>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</si>
  <si>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</si>
  <si>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</si>
  <si>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</si>
  <si>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</si>
  <si>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</si>
  <si>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</si>
  <si>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</si>
  <si>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</si>
  <si>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</si>
  <si>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</si>
  <si>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</si>
  <si>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</si>
  <si>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</si>
  <si>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</si>
  <si>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</si>
  <si>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</si>
  <si>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</si>
  <si>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</si>
  <si>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</si>
  <si>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</si>
  <si>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</si>
  <si>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</si>
  <si>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</si>
  <si>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</si>
  <si>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</si>
  <si>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</si>
  <si>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</si>
  <si>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</si>
  <si>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</si>
  <si>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</si>
  <si>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</si>
  <si>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</si>
  <si>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</si>
  <si>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</si>
  <si>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</si>
  <si>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</si>
  <si>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</si>
  <si>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</si>
  <si>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</si>
  <si>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</si>
  <si>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</si>
  <si>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</si>
  <si>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</si>
  <si>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</si>
  <si>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</si>
  <si>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</si>
  <si>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</si>
  <si>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</si>
  <si>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</si>
  <si>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</si>
  <si>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</si>
  <si>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</si>
  <si>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</si>
  <si>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</si>
  <si>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</si>
  <si>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</si>
  <si>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</si>
  <si>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</si>
  <si>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</si>
  <si>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</si>
  <si>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</si>
  <si>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</si>
  <si>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</si>
  <si>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</si>
  <si>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</si>
  <si>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</si>
  <si>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</si>
  <si>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</si>
  <si>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</si>
  <si>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</si>
  <si>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</si>
  <si>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</si>
  <si>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</si>
  <si>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</si>
  <si>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</si>
  <si>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</si>
  <si>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</si>
  <si>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</si>
  <si>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</si>
  <si>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</si>
  <si>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</si>
  <si>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</si>
  <si>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</si>
  <si>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</si>
  <si>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</si>
  <si>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</si>
  <si>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</si>
  <si>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</si>
  <si>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</si>
  <si>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</si>
  <si>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</si>
  <si>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</si>
  <si>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</si>
  <si>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</si>
  <si>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</si>
  <si>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</si>
  <si>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</si>
  <si>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</si>
  <si>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</si>
  <si>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</si>
  <si>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</si>
  <si>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</si>
  <si>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</si>
  <si>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</si>
  <si>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</si>
  <si>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</si>
  <si>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</si>
  <si>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</si>
  <si>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</si>
  <si>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</si>
  <si>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</si>
  <si>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</si>
  <si>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</si>
  <si>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</si>
  <si>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</si>
  <si>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</si>
  <si>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</si>
  <si>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</si>
  <si>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</si>
  <si>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</si>
  <si>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</si>
  <si>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</si>
  <si>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</si>
  <si>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</si>
  <si>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</si>
  <si>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</si>
  <si>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</si>
  <si>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</si>
  <si>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</si>
  <si>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</si>
  <si>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</si>
  <si>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</si>
  <si>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</si>
  <si>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</si>
  <si>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</si>
  <si>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</si>
  <si>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</si>
  <si>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</si>
  <si>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</si>
  <si>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</si>
  <si>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</si>
  <si>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</si>
  <si>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</si>
  <si>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</si>
  <si>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</si>
  <si>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</si>
  <si>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</si>
  <si>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</si>
  <si>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</si>
  <si>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</si>
  <si>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</si>
  <si>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</si>
  <si>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</si>
  <si>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</si>
  <si>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</si>
  <si>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</si>
  <si>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</si>
  <si>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</si>
  <si>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</si>
  <si>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</si>
  <si>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</si>
  <si>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</si>
  <si>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</si>
  <si>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</si>
  <si>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</si>
  <si>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</si>
  <si>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</si>
  <si>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</si>
  <si>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</si>
  <si>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</si>
  <si>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</si>
  <si>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</si>
  <si>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</si>
  <si>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</si>
  <si>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</si>
  <si>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</si>
  <si>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</si>
  <si>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</si>
  <si>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</si>
  <si>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</si>
  <si>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</si>
  <si>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</si>
  <si>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</si>
  <si>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</si>
  <si>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</si>
  <si>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</si>
  <si>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</si>
  <si>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</si>
  <si>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</si>
  <si>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</si>
  <si>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</si>
  <si>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</si>
  <si>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</si>
  <si>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</si>
  <si>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</si>
  <si>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</si>
  <si>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</si>
  <si>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</si>
  <si>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</si>
  <si>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</si>
  <si>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</si>
  <si>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</si>
  <si>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</si>
  <si>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</si>
  <si>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</si>
  <si>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</si>
  <si>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</si>
  <si>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</si>
  <si>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</si>
  <si>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</si>
  <si>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</si>
  <si>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</si>
  <si>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</si>
  <si>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</si>
  <si>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</si>
  <si>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</si>
  <si>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</si>
  <si>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</si>
  <si>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</si>
  <si>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</si>
  <si>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</si>
  <si>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</si>
  <si>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</si>
  <si>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</si>
  <si>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</si>
  <si>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</si>
  <si>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</si>
  <si>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</si>
  <si>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</si>
  <si>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</si>
  <si>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</si>
  <si>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</si>
  <si>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</si>
  <si>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</si>
  <si>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</si>
  <si>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</si>
  <si>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</si>
  <si>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</si>
  <si>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</si>
  <si>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</si>
  <si>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</si>
  <si>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</si>
  <si>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</si>
  <si>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</si>
  <si>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</si>
  <si>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</si>
  <si>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</si>
  <si>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</si>
  <si>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</si>
  <si>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</si>
  <si>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</si>
  <si>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</si>
  <si>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</si>
  <si>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</si>
  <si>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</si>
  <si>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</si>
  <si>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</si>
  <si>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</si>
  <si>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</si>
  <si>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</si>
  <si>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</si>
  <si>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</si>
  <si>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</si>
  <si>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</si>
  <si>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</si>
  <si>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</si>
  <si>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</si>
  <si>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</si>
  <si>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</si>
  <si>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</si>
  <si>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</si>
  <si>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</si>
  <si>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</si>
  <si>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</si>
  <si>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</si>
  <si>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</si>
  <si>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</si>
  <si>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</si>
  <si>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</si>
  <si>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</si>
  <si>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</si>
  <si>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</si>
  <si>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</si>
  <si>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</si>
  <si>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</si>
  <si>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</si>
  <si>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</si>
  <si>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</si>
  <si>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</si>
  <si>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</si>
  <si>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</si>
  <si>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</si>
  <si>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</si>
  <si>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</si>
  <si>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</si>
  <si>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</si>
  <si>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</si>
  <si>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</si>
  <si>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</si>
  <si>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</si>
  <si>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</si>
  <si>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</si>
  <si>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</si>
  <si>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</si>
  <si>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</si>
  <si>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</si>
  <si>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</si>
  <si>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</si>
  <si>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</si>
  <si>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</si>
  <si>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</si>
  <si>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</si>
  <si>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</si>
  <si>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</si>
  <si>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</si>
  <si>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</si>
  <si>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</si>
  <si>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</si>
  <si>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</si>
  <si>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</si>
  <si>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</si>
  <si>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</si>
  <si>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</si>
  <si>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</si>
  <si>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</si>
  <si>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</si>
  <si>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</si>
  <si>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</si>
  <si>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</si>
  <si>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</si>
  <si>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</si>
  <si>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</si>
  <si>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</si>
  <si>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</si>
  <si>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</si>
  <si>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</si>
  <si>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</si>
  <si>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</si>
  <si>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</si>
  <si>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</si>
  <si>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</si>
  <si>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</si>
  <si>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</si>
  <si>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</si>
  <si>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</si>
  <si>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</si>
  <si>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</si>
  <si>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</si>
  <si>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</si>
  <si>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</si>
  <si>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</si>
  <si>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</si>
  <si>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</si>
  <si>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</si>
  <si>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</si>
  <si>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</si>
  <si>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</si>
  <si>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</si>
  <si>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</si>
  <si>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</si>
  <si>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</si>
  <si>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</si>
  <si>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</si>
  <si>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</si>
  <si>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</si>
  <si>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</si>
  <si>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</si>
  <si>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</si>
  <si>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</si>
  <si>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</si>
  <si>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</si>
  <si>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</si>
  <si>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</si>
  <si>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</si>
  <si>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</si>
  <si>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</si>
  <si>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</si>
  <si>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</si>
  <si>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</si>
  <si>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</si>
  <si>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</si>
  <si>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</si>
  <si>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</si>
  <si>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</si>
  <si>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</si>
  <si>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</si>
  <si>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</si>
  <si>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</si>
  <si>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</si>
  <si>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</si>
  <si>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</si>
  <si>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</si>
  <si>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</si>
  <si>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</si>
  <si>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</si>
  <si>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</si>
  <si>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</si>
  <si>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</si>
  <si>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</si>
  <si>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</si>
  <si>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</si>
  <si>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</si>
  <si>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</si>
  <si>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</si>
  <si>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</si>
  <si>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</si>
  <si>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</si>
  <si>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</si>
  <si>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</si>
  <si>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</si>
  <si>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</si>
  <si>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</si>
  <si>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</si>
  <si>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</si>
  <si>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</si>
  <si>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</si>
  <si>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</si>
  <si>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</si>
  <si>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</si>
  <si>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</si>
  <si>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</si>
  <si>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</si>
  <si>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</si>
  <si>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</si>
  <si>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</si>
  <si>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</si>
  <si>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</si>
  <si>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</si>
  <si>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</si>
  <si>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</si>
  <si>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</si>
  <si>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</si>
  <si>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</si>
  <si>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</si>
  <si>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</si>
  <si>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</si>
  <si>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</si>
  <si>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</si>
  <si>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</si>
  <si>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</si>
  <si>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</si>
  <si>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</si>
  <si>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</si>
  <si>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</si>
  <si>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</si>
  <si>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</si>
  <si>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</si>
  <si>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</si>
  <si>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</si>
  <si>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</si>
  <si>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</si>
  <si>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</si>
  <si>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</si>
  <si>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</si>
  <si>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</si>
  <si>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</si>
  <si>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</si>
  <si>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</si>
  <si>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</si>
  <si>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</si>
  <si>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</si>
  <si>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</si>
  <si>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</si>
  <si>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</si>
  <si>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</si>
  <si>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</si>
  <si>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</si>
  <si>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</si>
  <si>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</si>
  <si>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</si>
  <si>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</si>
  <si>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</si>
  <si>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</si>
  <si>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</si>
  <si>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</si>
  <si>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</si>
  <si>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</si>
  <si>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</si>
  <si>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</si>
  <si>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</si>
  <si>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</si>
  <si>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</si>
  <si>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</si>
  <si>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</si>
  <si>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</si>
  <si>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</si>
  <si>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</si>
  <si>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</si>
  <si>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</si>
  <si>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</si>
  <si>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</si>
  <si>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</si>
  <si>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</si>
  <si>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</si>
  <si>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</si>
  <si>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</si>
  <si>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</si>
  <si>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</si>
  <si>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</si>
  <si>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</si>
  <si>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</si>
  <si>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</si>
  <si>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</si>
  <si>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</si>
  <si>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</si>
  <si>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</si>
  <si>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</si>
  <si>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</si>
  <si>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</si>
  <si>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</si>
  <si>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</si>
  <si>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</si>
  <si>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</si>
  <si>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</si>
  <si>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</si>
  <si>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</si>
  <si>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</si>
  <si>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</si>
  <si>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</si>
  <si>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</si>
  <si>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</si>
  <si>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</si>
  <si>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</si>
  <si>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</si>
  <si>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</si>
  <si>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</si>
  <si>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</si>
  <si>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</si>
  <si>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</si>
  <si>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</si>
  <si>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</si>
  <si>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</si>
  <si>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</si>
  <si>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</si>
  <si>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</si>
  <si>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</si>
  <si>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</si>
  <si>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</si>
  <si>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</si>
  <si>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</si>
  <si>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</si>
  <si>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</si>
  <si>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</si>
  <si>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</si>
  <si>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</si>
  <si>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</si>
  <si>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</si>
  <si>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</si>
  <si>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</si>
  <si>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</si>
  <si>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</si>
  <si>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</si>
  <si>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</si>
  <si>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</si>
  <si>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</si>
  <si>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</si>
  <si>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</si>
  <si>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</si>
  <si>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</si>
  <si>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</si>
  <si>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</si>
  <si>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</si>
  <si>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</si>
  <si>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</si>
  <si>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</si>
  <si>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</si>
  <si>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</si>
  <si>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</si>
  <si>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</si>
  <si>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</si>
  <si>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</si>
  <si>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</si>
  <si>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</si>
  <si>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</si>
  <si>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</si>
  <si>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</si>
  <si>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</si>
  <si>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</si>
  <si>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</si>
  <si>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</si>
  <si>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</si>
  <si>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</si>
  <si>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</si>
  <si>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</si>
  <si>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</si>
  <si>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</si>
  <si>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</si>
  <si>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</si>
  <si>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</si>
  <si>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</si>
  <si>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</si>
  <si>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</si>
  <si>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</si>
  <si>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</si>
  <si>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</si>
  <si>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</si>
  <si>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</si>
  <si>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</si>
  <si>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</si>
  <si>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</si>
  <si>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</si>
  <si>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</si>
  <si>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</si>
  <si>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</si>
  <si>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</si>
  <si>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</si>
  <si>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</si>
  <si>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</si>
  <si>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</si>
  <si>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</si>
  <si>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</si>
  <si>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</si>
  <si>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</si>
  <si>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</si>
  <si>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</si>
  <si>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</si>
  <si>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</si>
  <si>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</si>
  <si>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</si>
  <si>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</si>
  <si>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</si>
  <si>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</si>
  <si>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</si>
  <si>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</si>
  <si>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</si>
  <si>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</si>
  <si>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</si>
  <si>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</si>
  <si>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</si>
  <si>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</si>
  <si>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</si>
  <si>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</si>
  <si>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</si>
  <si>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</si>
  <si>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</si>
  <si>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</si>
  <si>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</si>
  <si>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</si>
  <si>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</si>
  <si>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</si>
  <si>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</si>
  <si>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</si>
  <si>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</si>
  <si>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</si>
  <si>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</si>
  <si>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</si>
  <si>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</si>
  <si>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</si>
  <si>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</si>
  <si>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</si>
  <si>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</si>
  <si>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</si>
  <si>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</si>
  <si>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</si>
  <si>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</si>
  <si>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</si>
  <si>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</si>
  <si>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</si>
  <si>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</si>
  <si>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</si>
  <si>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</si>
  <si>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</si>
  <si>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</si>
  <si>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</si>
  <si>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</si>
  <si>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</si>
  <si>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</si>
  <si>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</si>
  <si>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</si>
  <si>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</si>
  <si>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</si>
  <si>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</si>
  <si>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</si>
  <si>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</si>
  <si>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</si>
  <si>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</si>
  <si>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</si>
  <si>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</si>
  <si>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</si>
  <si>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</si>
  <si>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</si>
  <si>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</si>
  <si>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</si>
  <si>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</si>
  <si>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</si>
  <si>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</si>
  <si>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</si>
  <si>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</si>
  <si>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</si>
  <si>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</si>
  <si>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</si>
  <si>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</si>
  <si>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</si>
  <si>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</si>
  <si>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</si>
  <si>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</si>
  <si>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</si>
  <si>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</si>
  <si>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</si>
  <si>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</si>
  <si>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</si>
  <si>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</si>
  <si>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</si>
  <si>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</si>
  <si>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</si>
  <si>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</si>
  <si>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</si>
  <si>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</si>
  <si>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</si>
  <si>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</si>
  <si>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</si>
  <si>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</si>
  <si>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</si>
  <si>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</si>
  <si>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</si>
  <si>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</si>
  <si>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</si>
  <si>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</si>
  <si>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</si>
  <si>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</si>
  <si>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</si>
  <si>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</si>
  <si>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</si>
  <si>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</si>
  <si>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</si>
  <si>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</si>
  <si>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</si>
  <si>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</si>
  <si>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</si>
  <si>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</si>
  <si>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</si>
  <si>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</si>
  <si>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</si>
  <si>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</si>
  <si>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</si>
  <si>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</si>
  <si>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</si>
  <si>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</si>
  <si>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</si>
  <si>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</si>
  <si>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</si>
  <si>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</si>
  <si>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</si>
  <si>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</si>
  <si>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</si>
  <si>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</si>
  <si>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</si>
  <si>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</si>
  <si>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</si>
  <si>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</si>
  <si>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</si>
  <si>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</si>
  <si>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</si>
  <si>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</si>
  <si>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</si>
  <si>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</si>
  <si>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</si>
  <si>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</si>
  <si>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</si>
  <si>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</si>
  <si>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</si>
  <si>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</si>
  <si>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</si>
  <si>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</si>
  <si>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</si>
  <si>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</si>
  <si>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</si>
  <si>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</si>
  <si>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</si>
  <si>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</si>
  <si>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</si>
  <si>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</si>
  <si>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</si>
  <si>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</si>
  <si>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</si>
  <si>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</si>
  <si>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</si>
  <si>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</si>
  <si>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</si>
  <si>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</si>
  <si>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</si>
  <si>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</si>
  <si>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</si>
  <si>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</si>
  <si>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</si>
  <si>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</si>
  <si>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</si>
  <si>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</si>
  <si>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</si>
  <si>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</si>
  <si>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</si>
  <si>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</si>
  <si>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</si>
  <si>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</si>
  <si>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</si>
  <si>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</si>
  <si>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</si>
  <si>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</si>
  <si>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</si>
  <si>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</si>
  <si>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</si>
  <si>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</si>
  <si>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</si>
  <si>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</si>
  <si>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</si>
  <si>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</si>
  <si>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</si>
  <si>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</si>
  <si>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</si>
  <si>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</si>
  <si>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</si>
  <si>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</si>
  <si>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</si>
  <si>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</si>
  <si>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</si>
  <si>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</si>
  <si>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</si>
  <si>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</si>
  <si>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</si>
  <si>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</si>
  <si>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</si>
  <si>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</si>
  <si>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</si>
  <si>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</si>
  <si>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</si>
  <si>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</si>
  <si>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</si>
  <si>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</si>
  <si>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</si>
  <si>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</si>
  <si>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</si>
  <si>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</si>
  <si>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</si>
  <si>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</si>
  <si>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</si>
  <si>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</si>
  <si>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</si>
  <si>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</si>
  <si>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</si>
  <si>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</si>
  <si>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</si>
  <si>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</si>
  <si>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</si>
  <si>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</si>
  <si>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</si>
  <si>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</si>
  <si>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</si>
  <si>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</si>
  <si>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</si>
  <si>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</si>
  <si>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</si>
  <si>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</si>
  <si>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</si>
  <si>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</si>
  <si>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</si>
  <si>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</si>
  <si>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</si>
  <si>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</si>
  <si>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</si>
  <si>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</si>
  <si>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</si>
  <si>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</si>
  <si>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</si>
  <si>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</si>
  <si>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</si>
  <si>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</si>
  <si>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</si>
  <si>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</si>
  <si>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</si>
  <si>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</si>
  <si>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</si>
  <si>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</si>
  <si>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</si>
  <si>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</si>
  <si>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</si>
  <si>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</si>
  <si>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</si>
  <si>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</si>
  <si>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</si>
  <si>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</si>
  <si>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</si>
  <si>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</si>
  <si>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</si>
  <si>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</si>
  <si>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</si>
  <si>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</si>
  <si>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</si>
  <si>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</si>
  <si>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</si>
  <si>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</si>
  <si>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</si>
  <si>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</si>
  <si>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</si>
  <si>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</si>
  <si>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</si>
  <si>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</si>
  <si>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</si>
  <si>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</si>
  <si>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</si>
  <si>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</si>
  <si>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</si>
  <si>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</si>
  <si>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</si>
  <si>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</si>
  <si>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</si>
  <si>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</si>
  <si>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</si>
  <si>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</si>
  <si>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</si>
  <si>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</si>
  <si>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</si>
  <si>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</si>
  <si>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</si>
  <si>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</si>
  <si>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</si>
  <si>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</si>
  <si>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</si>
  <si>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</si>
  <si>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</si>
  <si>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</si>
  <si>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</si>
  <si>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</si>
  <si>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</si>
  <si>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</si>
  <si>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</si>
  <si>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</si>
  <si>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</si>
  <si>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</si>
  <si>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</si>
  <si>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</si>
  <si>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</si>
  <si>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</si>
  <si>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</si>
  <si>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</si>
  <si>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</si>
  <si>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</si>
  <si>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</si>
  <si>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</si>
  <si>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</si>
  <si>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</si>
  <si>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</si>
  <si>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</si>
  <si>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</si>
  <si>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</si>
  <si>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</si>
  <si>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</si>
  <si>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</si>
  <si>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</si>
  <si>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</si>
  <si>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</si>
  <si>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</si>
  <si>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</si>
  <si>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</si>
  <si>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</si>
  <si>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</si>
  <si>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</si>
  <si>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</si>
  <si>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</si>
  <si>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</si>
  <si>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</si>
  <si>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</si>
  <si>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</si>
  <si>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</si>
  <si>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</si>
  <si>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</si>
  <si>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</si>
  <si>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</si>
  <si>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</si>
  <si>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</si>
  <si>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</si>
  <si>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</si>
  <si>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</si>
  <si>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</si>
  <si>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</si>
  <si>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</si>
  <si>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</si>
  <si>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</si>
  <si>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</si>
  <si>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</si>
  <si>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</si>
  <si>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</si>
  <si>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</si>
  <si>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</si>
  <si>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</si>
  <si>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</si>
  <si>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</si>
  <si>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</si>
  <si>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</si>
  <si>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</si>
  <si>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</si>
  <si>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</si>
  <si>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</si>
  <si>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</si>
  <si>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</si>
  <si>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</si>
  <si>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</si>
  <si>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</si>
  <si>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</si>
  <si>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</si>
  <si>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</si>
  <si>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</si>
  <si>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</si>
  <si>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</si>
  <si>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</si>
  <si>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</si>
  <si>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</si>
  <si>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</si>
  <si>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</si>
  <si>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</si>
  <si>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</si>
  <si>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</si>
  <si>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</si>
  <si>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</si>
  <si>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</si>
  <si>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</si>
  <si>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</si>
  <si>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</si>
  <si>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</si>
  <si>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</si>
  <si>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</si>
  <si>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</si>
  <si>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</si>
  <si>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</si>
  <si>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</si>
  <si>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</si>
  <si>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</si>
  <si>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</si>
  <si>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</si>
  <si>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</si>
  <si>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</si>
  <si>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</si>
  <si>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</si>
  <si>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</si>
  <si>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</si>
  <si>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</si>
  <si>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</si>
  <si>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</si>
  <si>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</si>
  <si>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</si>
  <si>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</si>
  <si>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</si>
  <si>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</si>
  <si>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</si>
  <si>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</si>
  <si>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</si>
  <si>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</si>
  <si>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</si>
  <si>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</si>
  <si>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</si>
  <si>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</si>
  <si>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</si>
  <si>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</si>
  <si>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</si>
  <si>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</si>
  <si>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</si>
  <si>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</si>
  <si>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</si>
  <si>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</si>
  <si>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</si>
  <si>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</si>
  <si>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</si>
  <si>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</si>
  <si>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</si>
  <si>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</si>
  <si>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</si>
  <si>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</si>
  <si>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</si>
  <si>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</si>
  <si>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</si>
  <si>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</si>
  <si>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</si>
  <si>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</si>
  <si>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</si>
  <si>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</si>
  <si>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</si>
  <si>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</si>
  <si>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</si>
  <si>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</si>
  <si>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</si>
  <si>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</si>
  <si>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</si>
  <si>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</si>
  <si>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</si>
  <si>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</si>
  <si>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</si>
  <si>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</si>
  <si>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</si>
  <si>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</si>
  <si>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</si>
  <si>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</si>
  <si>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</si>
  <si>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</si>
  <si>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</si>
  <si>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</si>
  <si>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</si>
  <si>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</si>
  <si>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</si>
  <si>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</si>
  <si>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</si>
  <si>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</si>
  <si>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</si>
  <si>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</si>
  <si>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</si>
  <si>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</si>
  <si>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</si>
  <si>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</si>
  <si>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</si>
  <si>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</si>
  <si>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</si>
  <si>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</si>
  <si>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</si>
  <si>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</si>
  <si>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</si>
  <si>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</si>
  <si>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</si>
  <si>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</si>
  <si>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</si>
  <si>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</si>
  <si>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</si>
  <si>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</si>
  <si>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</si>
  <si>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</si>
  <si>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</si>
  <si>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</si>
  <si>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</si>
  <si>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</si>
  <si>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</si>
  <si>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</si>
  <si>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</si>
  <si>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</si>
  <si>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</si>
  <si>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</si>
  <si>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</si>
  <si>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</si>
  <si>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</si>
  <si>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</si>
  <si>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</si>
  <si>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</si>
  <si>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</si>
  <si>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</si>
  <si>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</si>
  <si>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</si>
  <si>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</si>
  <si>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</si>
  <si>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</si>
  <si>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</si>
  <si>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</si>
  <si>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</si>
  <si>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</si>
  <si>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</si>
  <si>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</si>
  <si>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</si>
  <si>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</si>
  <si>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</si>
  <si>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</si>
  <si>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</si>
  <si>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</si>
  <si>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</si>
  <si>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</si>
  <si>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</si>
  <si>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</si>
  <si>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</si>
  <si>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</si>
  <si>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</si>
  <si>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</si>
  <si>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</si>
  <si>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</si>
  <si>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</si>
  <si>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</si>
  <si>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</si>
  <si>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</si>
  <si>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</si>
  <si>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</si>
  <si>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</si>
  <si>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</si>
  <si>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</si>
  <si>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</si>
  <si>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</si>
  <si>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</si>
  <si>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</si>
  <si>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</si>
  <si>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</si>
  <si>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</si>
  <si>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</si>
  <si>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</si>
  <si>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</si>
  <si>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</si>
  <si>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</si>
  <si>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</si>
  <si>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</si>
  <si>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</si>
  <si>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</si>
  <si>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</si>
  <si>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</si>
  <si>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</si>
  <si>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</si>
  <si>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</si>
  <si>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</si>
  <si>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</si>
  <si>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</si>
  <si>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</si>
  <si>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</si>
  <si>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</si>
  <si>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</si>
  <si>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</si>
  <si>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</si>
  <si>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</si>
  <si>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</si>
  <si>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</si>
  <si>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</si>
  <si>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</si>
  <si>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</si>
  <si>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</si>
  <si>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</si>
  <si>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</si>
  <si>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</si>
  <si>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</si>
  <si>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</si>
  <si>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</si>
  <si>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</si>
  <si>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</si>
  <si>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</si>
  <si>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</si>
  <si>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</si>
  <si>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</si>
  <si>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</si>
  <si>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</si>
  <si>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</si>
  <si>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</si>
  <si>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</si>
  <si>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</si>
  <si>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</si>
  <si>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</si>
  <si>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</si>
  <si>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</si>
  <si>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</si>
  <si>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</si>
  <si>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</si>
  <si>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</si>
  <si>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</si>
  <si>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</si>
  <si>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</si>
  <si>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</si>
  <si>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</si>
  <si>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</si>
  <si>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</si>
  <si>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</si>
  <si>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</si>
  <si>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</si>
  <si>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</si>
  <si>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</si>
  <si>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</si>
  <si>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</si>
  <si>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</si>
  <si>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</si>
  <si>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</si>
  <si>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</si>
  <si>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</si>
  <si>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</si>
  <si>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</si>
  <si>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</si>
  <si>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</si>
  <si>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</si>
  <si>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</si>
  <si>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</si>
  <si>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</si>
  <si>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</si>
  <si>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</si>
  <si>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</si>
  <si>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</si>
  <si>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</si>
  <si>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</si>
  <si>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</si>
  <si>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</si>
  <si>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</si>
  <si>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</si>
  <si>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</si>
  <si>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</si>
  <si>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</si>
  <si>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</si>
  <si>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</si>
  <si>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</si>
  <si>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</si>
  <si>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</si>
  <si>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</si>
  <si>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</si>
  <si>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</si>
  <si>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</si>
  <si>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</si>
  <si>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</si>
  <si>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</si>
  <si>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</si>
  <si>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</si>
  <si>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</si>
  <si>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</si>
  <si>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</si>
  <si>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</si>
  <si>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</si>
  <si>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</si>
  <si>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</si>
  <si>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</si>
  <si>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</si>
  <si>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</si>
  <si>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</si>
  <si>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</si>
  <si>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</si>
  <si>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</si>
  <si>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</si>
  <si>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</si>
  <si>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</si>
  <si>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</si>
  <si>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</si>
  <si>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</si>
  <si>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</si>
  <si>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</si>
  <si>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</si>
  <si>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</si>
  <si>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</si>
  <si>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</si>
  <si>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</si>
  <si>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</si>
  <si>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</si>
  <si>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</si>
  <si>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</si>
  <si>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</si>
  <si>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</si>
  <si>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</si>
  <si>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</si>
  <si>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</si>
  <si>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</si>
  <si>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</si>
  <si>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</si>
  <si>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</si>
  <si>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</si>
  <si>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</si>
  <si>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</si>
  <si>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</si>
  <si>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</si>
  <si>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</si>
  <si>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</si>
  <si>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</si>
  <si>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</si>
  <si>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</si>
  <si>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</si>
  <si>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</si>
  <si>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</si>
  <si>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</si>
  <si>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</si>
  <si>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</si>
  <si>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</si>
  <si>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</si>
  <si>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</si>
  <si>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</si>
  <si>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</si>
  <si>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</si>
  <si>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</si>
  <si>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</si>
  <si>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</si>
  <si>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</si>
  <si>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</si>
  <si>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</si>
  <si>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</si>
  <si>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</si>
  <si>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</si>
  <si>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</si>
  <si>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</si>
  <si>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</si>
  <si>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</si>
  <si>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</si>
  <si>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</si>
  <si>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</si>
  <si>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</si>
  <si>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</si>
  <si>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</si>
  <si>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</si>
  <si>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</si>
  <si>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</si>
  <si>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</si>
  <si>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</si>
  <si>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</si>
  <si>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</si>
  <si>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</si>
  <si>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</si>
  <si>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</si>
  <si>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</si>
  <si>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</si>
  <si>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</si>
  <si>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</si>
  <si>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</si>
  <si>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</si>
  <si>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</si>
  <si>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</si>
  <si>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</si>
  <si>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</si>
  <si>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</si>
  <si>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</si>
  <si>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</si>
  <si>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</si>
  <si>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</si>
  <si>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</si>
  <si>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</si>
  <si>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</si>
  <si>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</si>
  <si>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</si>
  <si>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</si>
  <si>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</si>
  <si>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</si>
  <si>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</si>
  <si>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</si>
  <si>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</si>
  <si>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</si>
  <si>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</si>
  <si>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</si>
  <si>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</si>
  <si>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</si>
  <si>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</si>
  <si>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</si>
  <si>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</si>
  <si>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</si>
  <si>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</si>
  <si>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</si>
  <si>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</si>
  <si>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</si>
  <si>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</si>
  <si>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</si>
  <si>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</si>
  <si>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</si>
  <si>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</si>
  <si>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</si>
  <si>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</si>
  <si>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</si>
  <si>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</si>
  <si>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</si>
  <si>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</si>
  <si>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</si>
  <si>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</si>
  <si>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</si>
  <si>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</si>
  <si>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</si>
  <si>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</si>
  <si>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</si>
  <si>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</si>
  <si>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</si>
  <si>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</si>
  <si>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</si>
  <si>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</si>
  <si>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</si>
  <si>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</si>
  <si>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</si>
  <si>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</si>
  <si>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</si>
  <si>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</si>
  <si>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</si>
  <si>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</si>
  <si>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</si>
  <si>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</si>
  <si>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</si>
  <si>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</si>
  <si>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</si>
  <si>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</si>
  <si>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</si>
  <si>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</si>
  <si>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</si>
  <si>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</si>
  <si>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</si>
  <si>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</si>
  <si>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</si>
  <si>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</si>
  <si>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</si>
  <si>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</si>
  <si>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</si>
  <si>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</si>
  <si>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</si>
  <si>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</si>
  <si>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</si>
  <si>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</si>
  <si>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</si>
  <si>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</si>
  <si>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</si>
  <si>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</si>
  <si>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</si>
  <si>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</si>
  <si>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</si>
  <si>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</si>
  <si>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</si>
  <si>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</si>
  <si>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</si>
  <si>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</si>
  <si>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</si>
  <si>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</si>
  <si>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</si>
  <si>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</si>
  <si>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</si>
  <si>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</si>
  <si>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</si>
  <si>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</si>
  <si>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</si>
  <si>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</si>
  <si>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</si>
  <si>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</si>
  <si>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</si>
  <si>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</si>
  <si>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</si>
  <si>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</si>
  <si>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</si>
  <si>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</si>
  <si>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</si>
  <si>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</si>
  <si>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</si>
  <si>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</si>
  <si>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</si>
  <si>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</si>
  <si>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</si>
  <si>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</si>
  <si>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</si>
  <si>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</si>
  <si>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</si>
  <si>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</si>
  <si>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</si>
  <si>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</si>
  <si>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</si>
  <si>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</si>
  <si>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</si>
  <si>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</si>
  <si>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</si>
  <si>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</si>
  <si>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</si>
  <si>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</si>
  <si>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</si>
  <si>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</si>
  <si>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</si>
  <si>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</si>
  <si>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</si>
  <si>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</si>
  <si>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</si>
  <si>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</si>
  <si>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</si>
  <si>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</si>
  <si>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</si>
  <si>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</si>
  <si>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</si>
  <si>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</si>
  <si>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</si>
  <si>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</si>
  <si>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</si>
  <si>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</si>
  <si>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</si>
  <si>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</si>
  <si>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</si>
  <si>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</si>
  <si>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</si>
  <si>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</si>
  <si>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</si>
  <si>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</si>
  <si>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</si>
  <si>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</si>
  <si>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</si>
  <si>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</si>
  <si>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</si>
  <si>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</si>
  <si>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</si>
  <si>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</si>
  <si>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</si>
  <si>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</si>
  <si>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</si>
  <si>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</si>
  <si>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</si>
  <si>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</si>
  <si>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</si>
  <si>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</si>
  <si>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</si>
  <si>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</si>
  <si>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</si>
  <si>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</si>
  <si>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</si>
  <si>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</si>
  <si>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</si>
  <si>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</si>
  <si>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</si>
  <si>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</si>
  <si>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</si>
  <si>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</si>
  <si>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</si>
  <si>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</si>
  <si>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</si>
  <si>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</si>
  <si>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</si>
  <si>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</si>
  <si>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</si>
  <si>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</si>
  <si>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</si>
  <si>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</si>
  <si>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</si>
  <si>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</si>
  <si>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</si>
  <si>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</si>
  <si>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</si>
  <si>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</si>
  <si>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</si>
  <si>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</si>
  <si>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</si>
  <si>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</si>
  <si>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</si>
  <si>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</si>
  <si>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</si>
  <si>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</si>
  <si>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</si>
  <si>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</si>
  <si>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</si>
  <si>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</si>
  <si>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</si>
  <si>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</si>
  <si>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</si>
  <si>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</si>
  <si>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</si>
  <si>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</si>
  <si>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</si>
  <si>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</si>
  <si>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</si>
  <si>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</si>
  <si>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</si>
  <si>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</si>
  <si>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</si>
  <si>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</si>
  <si>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</si>
  <si>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</si>
  <si>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</si>
  <si>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</si>
  <si>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</si>
  <si>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</si>
  <si>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</si>
  <si>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</si>
  <si>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</si>
  <si>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</si>
  <si>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</si>
  <si>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</si>
  <si>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</si>
  <si>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</si>
  <si>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</si>
  <si>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</si>
  <si>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</si>
  <si>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</si>
  <si>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</si>
  <si>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</si>
  <si>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</si>
  <si>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</si>
  <si>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</si>
  <si>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</si>
  <si>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</si>
  <si>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</si>
  <si>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</si>
  <si>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</si>
  <si>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</si>
  <si>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</si>
  <si>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</si>
  <si>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</si>
  <si>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</si>
  <si>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</si>
  <si>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</si>
  <si>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</si>
  <si>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</si>
  <si>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</si>
  <si>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</si>
  <si>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</si>
  <si>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</si>
  <si>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</si>
  <si>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</si>
  <si>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</si>
  <si>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</si>
  <si>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</si>
  <si>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</si>
  <si>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</si>
  <si>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</si>
  <si>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</si>
  <si>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</si>
  <si>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</si>
  <si>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</si>
  <si>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</si>
  <si>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</si>
  <si>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</si>
  <si>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</si>
  <si>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</si>
  <si>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</si>
  <si>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</si>
  <si>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</si>
  <si>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</si>
  <si>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</si>
  <si>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</si>
  <si>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</si>
  <si>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</si>
  <si>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</si>
  <si>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</si>
  <si>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</si>
  <si>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</si>
  <si>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</si>
  <si>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</si>
  <si>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</si>
  <si>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</si>
  <si>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</si>
  <si>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</si>
  <si>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</si>
  <si>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</si>
  <si>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</si>
  <si>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</si>
  <si>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</si>
  <si>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</si>
  <si>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</si>
  <si>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</si>
  <si>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</si>
  <si>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</si>
  <si>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</si>
  <si>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</si>
  <si>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</si>
  <si>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</si>
  <si>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</si>
  <si>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</si>
  <si>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</si>
  <si>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</si>
  <si>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</si>
  <si>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</si>
  <si>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</si>
  <si>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</si>
  <si>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</si>
  <si>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</si>
  <si>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</si>
  <si>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</si>
  <si>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</si>
  <si>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</si>
  <si>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</si>
  <si>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</si>
  <si>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</si>
  <si>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</si>
  <si>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</si>
  <si>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</si>
  <si>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</si>
  <si>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</si>
  <si>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</si>
  <si>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</si>
  <si>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</si>
  <si>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</si>
  <si>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</si>
  <si>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</si>
  <si>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</si>
  <si>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</si>
  <si>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</si>
  <si>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</si>
  <si>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</si>
  <si>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</si>
  <si>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</si>
  <si>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</si>
  <si>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</si>
  <si>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</si>
  <si>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</si>
  <si>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</si>
  <si>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</si>
  <si>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</si>
  <si>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</si>
  <si>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</si>
  <si>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</si>
  <si>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</si>
  <si>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</si>
  <si>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</si>
  <si>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</si>
  <si>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</si>
  <si>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</si>
  <si>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</si>
  <si>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</si>
  <si>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</si>
  <si>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</si>
  <si>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</si>
  <si>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</si>
  <si>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</si>
  <si>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</si>
  <si>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</si>
  <si>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</si>
  <si>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</si>
  <si>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</si>
  <si>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</si>
  <si>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</si>
  <si>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</si>
  <si>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</si>
  <si>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</si>
  <si>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</si>
  <si>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</si>
  <si>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</si>
  <si>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</si>
  <si>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</si>
  <si>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</si>
  <si>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</si>
  <si>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</si>
  <si>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</si>
  <si>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</si>
  <si>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</si>
  <si>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</si>
  <si>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</si>
  <si>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</si>
  <si>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</si>
  <si>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</si>
  <si>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</si>
  <si>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</si>
  <si>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</si>
  <si>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</si>
  <si>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</si>
  <si>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</si>
  <si>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</si>
  <si>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</si>
  <si>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</si>
  <si>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</si>
  <si>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</si>
  <si>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</si>
  <si>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</si>
  <si>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</si>
  <si>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</si>
  <si>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</si>
  <si>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</si>
  <si>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</si>
  <si>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</si>
  <si>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</si>
  <si>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</si>
  <si>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</si>
  <si>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</si>
  <si>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</si>
  <si>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</si>
  <si>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</si>
  <si>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</si>
  <si>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</si>
  <si>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</si>
  <si>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</si>
  <si>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</si>
  <si>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</si>
  <si>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</si>
  <si>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</si>
  <si>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</si>
  <si>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</si>
  <si>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</si>
  <si>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</si>
  <si>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</si>
  <si>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</si>
  <si>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</si>
  <si>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</si>
  <si>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</si>
  <si>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</si>
  <si>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</si>
  <si>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</si>
  <si>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</si>
  <si>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</si>
  <si>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</si>
  <si>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</si>
  <si>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</si>
  <si>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</si>
  <si>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</si>
  <si>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</si>
  <si>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</si>
  <si>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</si>
  <si>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</si>
  <si>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</si>
  <si>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</si>
  <si>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</si>
  <si>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</si>
  <si>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</si>
  <si>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</si>
  <si>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</si>
  <si>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</si>
  <si>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</si>
  <si>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</si>
  <si>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</si>
  <si>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</si>
  <si>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</si>
  <si>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</si>
  <si>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</si>
  <si>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</si>
  <si>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</si>
  <si>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</si>
  <si>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</si>
  <si>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</si>
  <si>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</si>
  <si>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</si>
  <si>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</si>
  <si>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</si>
  <si>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</si>
  <si>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</si>
  <si>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</si>
  <si>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</si>
  <si>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</si>
  <si>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</si>
  <si>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</si>
  <si>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</si>
  <si>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</si>
  <si>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</si>
  <si>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</si>
  <si>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</si>
  <si>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</si>
  <si>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</si>
  <si>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</si>
  <si>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</si>
  <si>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</si>
  <si>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</si>
  <si>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</si>
  <si>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</si>
  <si>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</si>
  <si>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</si>
  <si>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</si>
  <si>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</si>
  <si>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</si>
  <si>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</si>
  <si>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</si>
  <si>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</si>
  <si>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</si>
  <si>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</si>
  <si>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</si>
  <si>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</si>
  <si>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</si>
  <si>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</si>
  <si>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</si>
  <si>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</si>
  <si>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</si>
  <si>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</si>
  <si>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</si>
  <si>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</si>
  <si>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</si>
  <si>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</si>
  <si>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</si>
  <si>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</si>
  <si>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</si>
  <si>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</si>
  <si>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</si>
  <si>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</si>
  <si>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</si>
  <si>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</si>
  <si>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</si>
  <si>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</si>
  <si>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</si>
  <si>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</si>
  <si>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</si>
  <si>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</si>
  <si>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</si>
  <si>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</si>
  <si>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</si>
  <si>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</si>
  <si>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</si>
  <si>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</si>
  <si>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</si>
  <si>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</si>
  <si>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</si>
  <si>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</si>
  <si>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</si>
  <si>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</si>
  <si>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</si>
  <si>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</si>
  <si>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</si>
  <si>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</si>
  <si>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</si>
  <si>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</si>
  <si>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</si>
  <si>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</si>
  <si>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</si>
  <si>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</si>
  <si>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</si>
  <si>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</si>
  <si>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</si>
  <si>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</si>
  <si>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</si>
  <si>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</si>
  <si>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</si>
  <si>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</si>
  <si>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</si>
  <si>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</si>
  <si>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</si>
  <si>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</si>
  <si>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</si>
  <si>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</si>
  <si>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</si>
  <si>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</si>
  <si>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</si>
  <si>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</si>
  <si>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</si>
  <si>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</si>
  <si>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</si>
  <si>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</si>
  <si>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</si>
  <si>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</si>
  <si>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</si>
  <si>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</si>
  <si>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</si>
  <si>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</si>
  <si>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</si>
  <si>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</si>
  <si>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</si>
  <si>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</si>
  <si>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</si>
  <si>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</si>
  <si>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</si>
  <si>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</si>
  <si>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</si>
  <si>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</si>
  <si>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</si>
  <si>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</si>
  <si>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</si>
  <si>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</si>
  <si>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</si>
  <si>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</si>
  <si>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</si>
  <si>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</si>
  <si>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</si>
  <si>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</si>
  <si>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</si>
  <si>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</si>
  <si>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</si>
  <si>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</si>
  <si>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</si>
  <si>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</si>
  <si>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</si>
  <si>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</si>
  <si>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</si>
  <si>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</si>
  <si>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</si>
  <si>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</si>
  <si>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</si>
  <si>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</si>
  <si>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</si>
  <si>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</si>
  <si>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</si>
  <si>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</si>
  <si>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</si>
  <si>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</si>
  <si>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</si>
  <si>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</si>
  <si>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</si>
  <si>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</si>
  <si>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</si>
  <si>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</si>
  <si>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</si>
  <si>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</si>
  <si>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</si>
  <si>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</si>
  <si>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</si>
  <si>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</si>
  <si>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</si>
  <si>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</si>
  <si>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</si>
  <si>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</si>
  <si>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</si>
  <si>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</si>
  <si>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</si>
  <si>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</si>
  <si>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</si>
  <si>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</si>
  <si>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</si>
  <si>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</si>
  <si>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</si>
  <si>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</si>
  <si>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</si>
  <si>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</si>
  <si>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</si>
  <si>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</si>
  <si>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</si>
  <si>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</si>
  <si>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</si>
  <si>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</si>
  <si>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</si>
  <si>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</si>
  <si>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</si>
  <si>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</si>
  <si>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</si>
  <si>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</si>
  <si>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</si>
  <si>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</si>
  <si>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</si>
  <si>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</si>
  <si>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</si>
  <si>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</si>
  <si>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</si>
  <si>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</si>
  <si>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</si>
  <si>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</si>
  <si>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</si>
  <si>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</si>
  <si>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</si>
  <si>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</si>
  <si>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</si>
  <si>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</si>
  <si>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</si>
  <si>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</si>
  <si>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</si>
  <si>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</si>
  <si>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</si>
  <si>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</si>
  <si>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</si>
  <si>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</si>
  <si>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</si>
  <si>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</si>
  <si>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</si>
  <si>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</si>
  <si>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</si>
  <si>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</si>
  <si>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</si>
  <si>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</si>
  <si>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</si>
  <si>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</si>
  <si>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</si>
  <si>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</si>
  <si>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</si>
  <si>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</si>
  <si>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</si>
  <si>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</si>
  <si>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</si>
  <si>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</si>
  <si>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</si>
  <si>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</si>
  <si>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</si>
  <si>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</si>
  <si>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</si>
  <si>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</si>
  <si>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</si>
  <si>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</si>
  <si>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</si>
  <si>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</si>
  <si>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</si>
  <si>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</si>
  <si>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</si>
  <si>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</si>
  <si>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</si>
  <si>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</si>
  <si>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</si>
  <si>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</si>
  <si>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</si>
  <si>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</si>
  <si>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</si>
  <si>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</si>
  <si>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</si>
  <si>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</si>
  <si>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</si>
  <si>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</si>
  <si>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</si>
  <si>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</si>
  <si>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</si>
  <si>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</si>
  <si>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</si>
  <si>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</si>
  <si>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</si>
  <si>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</si>
  <si>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</si>
  <si>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</si>
  <si>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</si>
  <si>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</si>
  <si>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</si>
  <si>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</si>
  <si>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</si>
  <si>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</si>
  <si>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</si>
  <si>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</si>
  <si>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</si>
  <si>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</si>
  <si>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</si>
  <si>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</si>
  <si>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</si>
  <si>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</si>
  <si>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</si>
  <si>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</si>
  <si>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</si>
  <si>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</si>
  <si>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</si>
  <si>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</si>
  <si>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</si>
  <si>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</si>
  <si>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</si>
  <si>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</si>
  <si>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</si>
  <si>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</si>
  <si>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</si>
  <si>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</si>
  <si>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</si>
  <si>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</si>
  <si>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</si>
  <si>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</si>
  <si>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</si>
  <si>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</si>
  <si>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</si>
  <si>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</si>
  <si>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</si>
  <si>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</si>
  <si>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</si>
  <si>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</si>
  <si>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</si>
  <si>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</si>
  <si>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</si>
  <si>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</si>
  <si>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</si>
  <si>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</si>
  <si>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</si>
  <si>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</si>
  <si>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</si>
  <si>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</si>
  <si>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</si>
  <si>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</si>
  <si>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</si>
  <si>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</si>
  <si>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</si>
  <si>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</si>
  <si>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</si>
  <si>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</si>
  <si>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</si>
  <si>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</si>
  <si>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</si>
  <si>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</si>
  <si>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</si>
  <si>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</si>
  <si>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</si>
  <si>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</si>
  <si>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</si>
  <si>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</si>
  <si>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</si>
  <si>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</si>
  <si>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</si>
  <si>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</si>
  <si>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</si>
  <si>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</si>
  <si>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</si>
  <si>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</si>
  <si>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</si>
  <si>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</si>
  <si>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</si>
  <si>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</si>
  <si>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</si>
  <si>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</si>
  <si>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</si>
  <si>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</si>
  <si>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</si>
  <si>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</si>
  <si>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</si>
  <si>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</si>
  <si>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</si>
  <si>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</si>
  <si>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</si>
  <si>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</si>
  <si>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</si>
  <si>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</si>
  <si>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</si>
  <si>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</si>
  <si>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</si>
  <si>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</si>
  <si>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</si>
  <si>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</si>
  <si>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</si>
  <si>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</si>
  <si>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</si>
  <si>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</si>
  <si>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</si>
  <si>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</si>
  <si>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</si>
  <si>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</si>
  <si>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</si>
  <si>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</si>
  <si>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</si>
  <si>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</si>
  <si>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</si>
  <si>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</si>
  <si>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</si>
  <si>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</si>
  <si>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</si>
  <si>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</si>
  <si>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</si>
  <si>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</si>
  <si>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</si>
  <si>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</si>
  <si>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</si>
  <si>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</si>
  <si>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</si>
  <si>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</si>
  <si>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</si>
  <si>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</si>
  <si>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</si>
  <si>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</si>
  <si>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</si>
  <si>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</si>
  <si>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</si>
  <si>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</si>
  <si>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</si>
  <si>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</si>
  <si>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</si>
  <si>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</si>
  <si>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</si>
  <si>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</si>
  <si>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</si>
  <si>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</si>
  <si>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</si>
  <si>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</si>
  <si>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</si>
  <si>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</si>
  <si>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</si>
  <si>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</si>
  <si>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</si>
  <si>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</si>
  <si>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</si>
  <si>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</si>
  <si>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</si>
  <si>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</si>
  <si>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</si>
  <si>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</si>
  <si>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</si>
  <si>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</si>
  <si>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</si>
  <si>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</si>
  <si>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</si>
  <si>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</si>
  <si>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</si>
  <si>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</si>
  <si>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</si>
  <si>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</si>
  <si>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</si>
  <si>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</si>
  <si>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</si>
  <si>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</si>
  <si>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</si>
  <si>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</si>
  <si>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</si>
  <si>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</si>
  <si>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</si>
  <si>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</si>
  <si>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</si>
  <si>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</si>
  <si>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</si>
  <si>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</si>
  <si>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</si>
  <si>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</si>
  <si>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</si>
  <si>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</si>
  <si>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</si>
  <si>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</si>
  <si>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</si>
  <si>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</si>
  <si>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</si>
  <si>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</si>
  <si>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</si>
  <si>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</si>
  <si>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</si>
  <si>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</si>
  <si>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</si>
  <si>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</si>
  <si>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</si>
  <si>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</si>
  <si>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</si>
  <si>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</si>
  <si>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</si>
  <si>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</si>
  <si>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</si>
  <si>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</si>
  <si>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</si>
  <si>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</si>
  <si>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</si>
  <si>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</si>
  <si>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</si>
  <si>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</si>
  <si>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</si>
  <si>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</si>
  <si>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</si>
  <si>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</si>
  <si>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</si>
  <si>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</si>
  <si>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</si>
  <si>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</si>
  <si>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</si>
  <si>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</si>
  <si>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</si>
  <si>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</si>
  <si>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</si>
  <si>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</si>
  <si>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</si>
  <si>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</si>
  <si>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</si>
  <si>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</si>
  <si>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</si>
  <si>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</si>
  <si>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</si>
  <si>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</si>
  <si>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</si>
  <si>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</si>
  <si>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</si>
  <si>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</si>
  <si>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</si>
  <si>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</si>
  <si>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</si>
  <si>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</si>
  <si>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</si>
  <si>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</si>
  <si>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</si>
  <si>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</si>
  <si>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</si>
  <si>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</si>
  <si>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</si>
  <si>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</si>
  <si>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</si>
  <si>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</si>
  <si>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</si>
  <si>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</si>
  <si>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</si>
  <si>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</si>
  <si>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</si>
  <si>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</si>
  <si>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</si>
  <si>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</si>
  <si>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</si>
  <si>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</si>
  <si>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</si>
  <si>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</si>
  <si>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</si>
  <si>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</si>
  <si>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</si>
  <si>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</si>
  <si>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</si>
  <si>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</si>
  <si>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</si>
  <si>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</si>
  <si>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</si>
  <si>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</si>
  <si>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</si>
  <si>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</si>
  <si>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</si>
  <si>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</si>
  <si>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</si>
  <si>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</si>
  <si>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</si>
  <si>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</si>
  <si>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</si>
  <si>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</si>
  <si>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</si>
  <si>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</si>
  <si>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</si>
  <si>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</si>
  <si>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</si>
  <si>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</si>
  <si>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</si>
  <si>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</si>
  <si>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</si>
  <si>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</si>
  <si>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</si>
  <si>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</si>
  <si>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</si>
  <si>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</si>
  <si>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</si>
  <si>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</si>
  <si>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</si>
  <si>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</si>
  <si>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</si>
  <si>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</si>
  <si>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</si>
  <si>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</si>
  <si>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</si>
  <si>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</si>
  <si>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</si>
  <si>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</si>
  <si>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</si>
  <si>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</si>
  <si>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</si>
  <si>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</si>
  <si>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</si>
  <si>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</si>
  <si>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</si>
  <si>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</si>
  <si>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</si>
  <si>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</si>
  <si>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</si>
  <si>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</si>
  <si>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</si>
  <si>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</si>
  <si>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</si>
  <si>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</si>
  <si>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</si>
  <si>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</si>
  <si>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</si>
  <si>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</si>
  <si>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</si>
  <si>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</si>
  <si>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</si>
  <si>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</si>
  <si>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</si>
  <si>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</si>
  <si>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</si>
  <si>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</si>
  <si>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</si>
  <si>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</si>
  <si>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</si>
  <si>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</si>
  <si>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</si>
  <si>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</si>
  <si>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</si>
  <si>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</si>
  <si>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</si>
  <si>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</si>
  <si>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</si>
  <si>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</si>
  <si>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</si>
  <si>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</si>
  <si>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</si>
  <si>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</si>
  <si>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</si>
  <si>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</si>
  <si>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</si>
  <si>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</si>
  <si>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</si>
  <si>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</si>
  <si>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</si>
  <si>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</si>
  <si>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</si>
  <si>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</si>
  <si>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</si>
  <si>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</si>
  <si>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</si>
  <si>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</si>
  <si>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</si>
  <si>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</si>
  <si>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</si>
  <si>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</si>
  <si>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</si>
  <si>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</si>
  <si>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</si>
  <si>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</si>
  <si>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</si>
  <si>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</si>
  <si>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</si>
  <si>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</si>
  <si>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</si>
  <si>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</si>
  <si>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</si>
  <si>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</si>
  <si>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</si>
  <si>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</si>
  <si>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</si>
  <si>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</si>
  <si>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</si>
  <si>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</si>
  <si>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</si>
  <si>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</si>
  <si>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</si>
  <si>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</si>
  <si>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</si>
  <si>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</si>
  <si>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</si>
  <si>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</si>
  <si>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</si>
  <si>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</si>
  <si>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</si>
  <si>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</si>
  <si>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</si>
  <si>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</si>
  <si>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</si>
  <si>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</si>
  <si>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</si>
  <si>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</si>
  <si>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</si>
  <si>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</si>
  <si>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</si>
  <si>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</si>
  <si>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</si>
  <si>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</si>
  <si>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</si>
  <si>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</si>
  <si>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</si>
  <si>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</si>
  <si>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</si>
  <si>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</si>
  <si>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</si>
  <si>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</si>
  <si>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</si>
  <si>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</si>
  <si>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</si>
  <si>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</si>
  <si>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</si>
  <si>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</si>
  <si>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</si>
  <si>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</si>
  <si>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</si>
  <si>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</si>
  <si>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</si>
  <si>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</si>
  <si>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</si>
  <si>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</si>
  <si>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</si>
  <si>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</si>
  <si>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</si>
  <si>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</si>
  <si>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</si>
  <si>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</si>
  <si>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</si>
  <si>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</si>
  <si>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</si>
  <si>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</si>
  <si>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</si>
  <si>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</si>
  <si>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</si>
  <si>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</si>
  <si>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</si>
  <si>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</si>
  <si>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</si>
  <si>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</si>
  <si>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</si>
  <si>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</si>
  <si>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</si>
  <si>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</si>
  <si>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</si>
  <si>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</si>
  <si>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</si>
  <si>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</si>
  <si>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</si>
  <si>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</si>
  <si>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</si>
  <si>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</si>
  <si>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</si>
  <si>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</si>
  <si>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</si>
  <si>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</si>
  <si>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</si>
  <si>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</si>
  <si>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</si>
  <si>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</si>
  <si>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</si>
  <si>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</si>
  <si>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</si>
  <si>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</si>
  <si>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</si>
  <si>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</si>
  <si>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</si>
  <si>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</si>
  <si>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</si>
  <si>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</si>
  <si>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</si>
  <si>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</si>
  <si>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</si>
  <si>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</si>
  <si>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</si>
  <si>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</si>
  <si>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</si>
  <si>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</si>
  <si>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</si>
  <si>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</si>
  <si>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</si>
  <si>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</si>
  <si>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</si>
  <si>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</si>
  <si>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</si>
  <si>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</si>
  <si>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</si>
  <si>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</si>
  <si>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</si>
  <si>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</si>
  <si>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</si>
  <si>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</si>
  <si>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</si>
  <si>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</si>
  <si>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</si>
  <si>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</si>
  <si>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</si>
  <si>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</si>
  <si>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</si>
  <si>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</si>
  <si>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</si>
  <si>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</si>
  <si>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</si>
  <si>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</si>
  <si>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</si>
  <si>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</si>
  <si>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</si>
  <si>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</si>
  <si>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</si>
  <si>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</si>
  <si>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</si>
  <si>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</si>
  <si>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</si>
  <si>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</si>
  <si>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</si>
  <si>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</si>
  <si>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</si>
  <si>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</si>
  <si>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</si>
  <si>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</si>
  <si>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</si>
  <si>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</si>
  <si>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</si>
  <si>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</si>
  <si>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</si>
  <si>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</si>
  <si>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</si>
  <si>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</si>
  <si>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</si>
  <si>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</si>
  <si>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</si>
  <si>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</si>
  <si>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</si>
  <si>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</si>
  <si>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</si>
  <si>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</si>
  <si>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</si>
  <si>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</si>
  <si>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</si>
  <si>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</si>
  <si>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</si>
  <si>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</si>
  <si>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</si>
  <si>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</si>
  <si>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</si>
  <si>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</si>
  <si>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</si>
  <si>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</si>
  <si>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</si>
  <si>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</si>
  <si>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</si>
  <si>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</si>
  <si>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</si>
  <si>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</si>
  <si>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</si>
  <si>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</si>
  <si>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</si>
  <si>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</si>
  <si>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</si>
  <si>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</si>
  <si>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</si>
  <si>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</si>
  <si>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</si>
  <si>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</si>
  <si>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</si>
  <si>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</si>
  <si>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</si>
  <si>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</si>
  <si>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</si>
  <si>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</si>
  <si>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</si>
  <si>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</si>
  <si>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</si>
  <si>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</si>
  <si>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</si>
  <si>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</si>
  <si>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</si>
  <si>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</si>
  <si>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</si>
  <si>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</si>
  <si>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</si>
  <si>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</si>
  <si>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</si>
  <si>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</si>
  <si>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</si>
  <si>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</si>
  <si>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</si>
  <si>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</si>
  <si>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</si>
  <si>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</si>
  <si>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</si>
  <si>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</si>
  <si>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</si>
  <si>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</si>
  <si>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</si>
  <si>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</si>
  <si>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</si>
  <si>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</si>
  <si>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</si>
  <si>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</si>
  <si>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</si>
  <si>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</si>
  <si>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</si>
  <si>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</si>
  <si>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</si>
  <si>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</si>
  <si>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</si>
  <si>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</si>
  <si>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</si>
  <si>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</si>
  <si>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</si>
  <si>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</si>
  <si>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</si>
  <si>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</si>
  <si>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</si>
  <si>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</si>
  <si>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</si>
  <si>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</si>
  <si>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</si>
  <si>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</si>
  <si>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</si>
  <si>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</si>
  <si>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</si>
  <si>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</si>
  <si>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</si>
  <si>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</si>
  <si>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</si>
  <si>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</si>
  <si>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</si>
  <si>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</si>
  <si>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</si>
  <si>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</si>
  <si>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</si>
  <si>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</si>
  <si>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</si>
  <si>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</si>
  <si>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</si>
  <si>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</si>
  <si>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</si>
  <si>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</si>
  <si>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</si>
  <si>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</si>
  <si>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</si>
  <si>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</si>
  <si>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</si>
  <si>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</si>
  <si>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</si>
  <si>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</si>
  <si>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</si>
  <si>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</si>
  <si>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</si>
  <si>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</si>
  <si>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</si>
  <si>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</si>
  <si>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</si>
  <si>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</si>
  <si>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</si>
  <si>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</si>
  <si>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</si>
  <si>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</si>
  <si>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</si>
  <si>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</si>
  <si>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</si>
  <si>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</si>
  <si>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</si>
  <si>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</si>
  <si>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</si>
  <si>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</si>
  <si>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</si>
  <si>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</si>
  <si>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</si>
  <si>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</si>
  <si>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</si>
  <si>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</si>
  <si>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</si>
  <si>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</si>
  <si>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</si>
  <si>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</si>
  <si>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</si>
  <si>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</si>
  <si>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</si>
  <si>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</si>
  <si>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</si>
  <si>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</si>
  <si>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</si>
  <si>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</si>
  <si>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</si>
  <si>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</si>
  <si>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</si>
  <si>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</si>
  <si>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</si>
  <si>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</si>
  <si>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</si>
  <si>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</si>
  <si>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</si>
  <si>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</si>
  <si>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</si>
  <si>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</si>
  <si>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</si>
  <si>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</si>
  <si>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</si>
  <si>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</si>
  <si>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</si>
  <si>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</si>
  <si>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</si>
  <si>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</si>
  <si>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</si>
  <si>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</si>
  <si>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</si>
  <si>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</si>
  <si>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</si>
  <si>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</si>
  <si>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</si>
  <si>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</si>
  <si>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</si>
  <si>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</si>
  <si>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</si>
  <si>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</si>
  <si>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</si>
  <si>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</si>
  <si>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</si>
  <si>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</si>
  <si>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</si>
  <si>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</si>
  <si>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</si>
  <si>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</si>
  <si>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</si>
  <si>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</si>
  <si>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</si>
  <si>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</si>
  <si>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</si>
  <si>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</si>
  <si>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</si>
  <si>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</si>
  <si>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</si>
  <si>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</si>
  <si>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</si>
  <si>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</si>
  <si>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</si>
  <si>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</si>
  <si>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</si>
  <si>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</si>
  <si>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</si>
  <si>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</si>
  <si>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</si>
  <si>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</si>
  <si>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</si>
  <si>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</si>
  <si>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</si>
  <si>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</si>
  <si>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</si>
  <si>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</si>
  <si>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</si>
  <si>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</si>
  <si>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</si>
  <si>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</si>
  <si>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</si>
  <si>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</si>
  <si>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</si>
  <si>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</si>
  <si>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</si>
  <si>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</si>
  <si>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</si>
  <si>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</si>
  <si>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</si>
  <si>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</si>
  <si>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</si>
  <si>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</si>
  <si>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</si>
  <si>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</si>
  <si>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</si>
  <si>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</si>
  <si>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</si>
  <si>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</si>
  <si>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</si>
  <si>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</si>
  <si>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</si>
  <si>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</si>
  <si>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</si>
  <si>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</si>
  <si>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</si>
  <si>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</si>
  <si>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</si>
  <si>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</si>
  <si>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</si>
  <si>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</si>
  <si>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</si>
  <si>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</si>
  <si>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</si>
  <si>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</si>
  <si>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</si>
  <si>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</si>
  <si>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</si>
  <si>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</si>
  <si>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</si>
  <si>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</si>
  <si>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</si>
  <si>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</si>
  <si>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</si>
  <si>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</si>
  <si>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</si>
  <si>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</si>
  <si>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</si>
  <si>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</si>
  <si>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</si>
  <si>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</si>
  <si>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</si>
  <si>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</si>
  <si>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</si>
  <si>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</si>
  <si>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</si>
  <si>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</si>
  <si>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</si>
  <si>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</si>
  <si>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</si>
  <si>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</si>
  <si>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</si>
  <si>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</si>
  <si>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</si>
  <si>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</si>
  <si>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</si>
  <si>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</si>
  <si>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</si>
  <si>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</si>
  <si>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</si>
  <si>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</si>
  <si>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</si>
  <si>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</si>
  <si>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</si>
  <si>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</si>
  <si>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</si>
  <si>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</si>
  <si>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</si>
  <si>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</si>
  <si>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</si>
  <si>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</si>
  <si>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</si>
  <si>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</si>
  <si>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</si>
  <si>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</si>
  <si>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</si>
  <si>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</si>
  <si>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</si>
  <si>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</si>
  <si>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</si>
  <si>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</si>
  <si>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</si>
  <si>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</si>
  <si>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</si>
  <si>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</si>
  <si>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</si>
  <si>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</si>
  <si>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</si>
  <si>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</si>
  <si>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</si>
  <si>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</si>
  <si>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</si>
  <si>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</si>
  <si>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</si>
  <si>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</si>
  <si>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</si>
  <si>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</si>
  <si>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</si>
  <si>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</si>
  <si>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</si>
  <si>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</si>
  <si>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</si>
  <si>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</si>
  <si>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</si>
  <si>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</si>
  <si>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</si>
  <si>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</si>
  <si>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</si>
  <si>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</si>
  <si>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</si>
  <si>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</si>
  <si>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</si>
  <si>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</si>
  <si>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</si>
  <si>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</si>
  <si>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</si>
  <si>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</si>
  <si>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</si>
  <si>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</si>
  <si>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</si>
  <si>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</si>
  <si>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</si>
  <si>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</si>
  <si>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</si>
  <si>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</si>
  <si>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</si>
  <si>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</si>
  <si>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</si>
  <si>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</si>
  <si>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</si>
  <si>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</si>
  <si>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</si>
  <si>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</si>
  <si>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</si>
  <si>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</si>
  <si>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</si>
  <si>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</si>
  <si>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</si>
  <si>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</si>
  <si>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</si>
  <si>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</si>
  <si>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</si>
  <si>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</si>
  <si>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</si>
  <si>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</si>
  <si>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</si>
  <si>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</si>
  <si>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</si>
  <si>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</si>
  <si>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</si>
  <si>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</si>
  <si>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</si>
  <si>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</si>
  <si>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</si>
  <si>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</si>
  <si>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</si>
  <si>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</si>
  <si>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</si>
  <si>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</si>
  <si>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</si>
  <si>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</si>
  <si>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</si>
  <si>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</si>
  <si>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</si>
  <si>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</si>
  <si>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</si>
  <si>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</si>
  <si>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</si>
  <si>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</si>
  <si>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</si>
  <si>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</si>
  <si>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</si>
  <si>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</si>
  <si>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</si>
  <si>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</si>
  <si>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</si>
  <si>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</si>
  <si>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</si>
  <si>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</si>
  <si>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</si>
  <si>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</si>
  <si>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</si>
  <si>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</si>
  <si>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</si>
  <si>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</si>
  <si>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</si>
  <si>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</si>
  <si>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</si>
  <si>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</si>
  <si>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</si>
  <si>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</si>
  <si>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</si>
  <si>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</si>
  <si>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</si>
  <si>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</si>
  <si>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</si>
  <si>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</si>
  <si>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</si>
  <si>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</si>
  <si>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</si>
  <si>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</si>
  <si>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</si>
  <si>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</si>
  <si>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</si>
  <si>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</si>
  <si>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</si>
  <si>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</si>
  <si>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</si>
  <si>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</si>
  <si>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</si>
  <si>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</si>
  <si>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</si>
  <si>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</si>
  <si>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</si>
  <si>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</si>
  <si>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</si>
  <si>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</si>
  <si>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</si>
  <si>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</si>
  <si>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</si>
  <si>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</si>
  <si>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</si>
  <si>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</si>
  <si>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</si>
  <si>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</si>
  <si>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</si>
  <si>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</si>
  <si>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</si>
  <si>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</si>
  <si>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</si>
  <si>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</si>
  <si>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</si>
  <si>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</si>
  <si>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</si>
  <si>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</si>
  <si>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</si>
  <si>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</si>
  <si>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</si>
  <si>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</si>
  <si>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</si>
  <si>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</si>
  <si>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</si>
  <si>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</si>
  <si>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</si>
  <si>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</si>
  <si>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</si>
  <si>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</si>
  <si>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</si>
  <si>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</si>
  <si>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</si>
  <si>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</si>
  <si>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</si>
  <si>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</si>
  <si>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</si>
  <si>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</si>
  <si>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</si>
  <si>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</si>
  <si>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</si>
  <si>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</si>
  <si>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</si>
  <si>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</si>
  <si>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</si>
  <si>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</si>
  <si>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</si>
  <si>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</si>
  <si>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</si>
  <si>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</si>
  <si>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</si>
  <si>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</si>
  <si>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</si>
  <si>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</si>
  <si>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</si>
  <si>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</si>
  <si>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</si>
  <si>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</si>
  <si>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</si>
  <si>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</si>
  <si>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</si>
  <si>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</si>
  <si>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</si>
  <si>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</si>
  <si>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</si>
  <si>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</si>
  <si>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</si>
  <si>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</si>
  <si>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</si>
  <si>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</si>
  <si>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</si>
  <si>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</si>
  <si>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</si>
  <si>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</si>
  <si>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</si>
  <si>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</si>
  <si>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</si>
  <si>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</si>
  <si>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</si>
  <si>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</si>
  <si>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</si>
  <si>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</si>
  <si>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</si>
  <si>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</si>
  <si>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</si>
  <si>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</si>
  <si>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</si>
  <si>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</si>
  <si>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</si>
  <si>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</si>
  <si>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</si>
  <si>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</si>
  <si>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</si>
  <si>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</si>
  <si>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</si>
  <si>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</si>
  <si>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</si>
  <si>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</si>
  <si>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</si>
  <si>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</si>
  <si>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</si>
  <si>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</si>
  <si>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</si>
  <si>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</si>
  <si>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</si>
  <si>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</si>
  <si>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</si>
  <si>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</si>
  <si>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</si>
  <si>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</si>
  <si>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</si>
  <si>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</si>
  <si>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</si>
  <si>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</si>
  <si>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</si>
  <si>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</si>
  <si>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</si>
  <si>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</si>
  <si>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</si>
  <si>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</si>
  <si>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</si>
  <si>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</si>
  <si>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</si>
  <si>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</si>
  <si>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</si>
  <si>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</si>
  <si>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</si>
  <si>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</si>
  <si>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</si>
  <si>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</si>
  <si>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</si>
  <si>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</si>
  <si>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</si>
  <si>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</si>
  <si>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</si>
  <si>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</si>
  <si>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</si>
  <si>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</si>
  <si>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</si>
  <si>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</si>
  <si>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</si>
  <si>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</si>
  <si>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</si>
  <si>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</si>
  <si>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</si>
  <si>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</si>
  <si>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</si>
  <si>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</si>
  <si>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</si>
  <si>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</si>
  <si>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</si>
  <si>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</si>
  <si>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</si>
  <si>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</si>
  <si>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</si>
  <si>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</si>
  <si>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</si>
  <si>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</si>
  <si>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</si>
  <si>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</si>
  <si>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</si>
  <si>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</si>
  <si>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</si>
  <si>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</si>
  <si>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</si>
  <si>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</si>
  <si>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</si>
  <si>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</si>
  <si>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</si>
  <si>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</si>
  <si>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</si>
  <si>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</si>
  <si>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</si>
  <si>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</si>
  <si>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</si>
  <si>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</si>
  <si>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</si>
  <si>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</si>
  <si>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</si>
  <si>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</si>
  <si>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</si>
  <si>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</si>
  <si>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</si>
  <si>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</si>
  <si>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</si>
  <si>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</si>
  <si>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</si>
  <si>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</si>
  <si>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</si>
  <si>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</si>
  <si>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</si>
  <si>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</si>
  <si>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</si>
  <si>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</si>
  <si>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</si>
  <si>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</si>
  <si>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</si>
  <si>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</si>
  <si>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</si>
  <si>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</si>
  <si>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</si>
  <si>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</si>
  <si>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</si>
  <si>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</si>
  <si>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</si>
  <si>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</si>
  <si>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</si>
  <si>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</si>
  <si>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</si>
  <si>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</si>
  <si>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</si>
  <si>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</si>
  <si>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</si>
  <si>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</si>
  <si>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</si>
  <si>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</si>
  <si>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</si>
  <si>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</si>
  <si>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</si>
  <si>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</si>
  <si>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</si>
  <si>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</si>
  <si>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</si>
  <si>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</si>
  <si>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</si>
  <si>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</si>
  <si>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</si>
  <si>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</si>
  <si>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</si>
  <si>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</si>
  <si>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</si>
  <si>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</si>
  <si>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</si>
  <si>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</si>
  <si>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</si>
  <si>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</si>
  <si>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</si>
  <si>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</si>
  <si>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</si>
  <si>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</si>
  <si>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</si>
  <si>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</si>
  <si>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</si>
  <si>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</si>
  <si>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</si>
  <si>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</si>
  <si>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</si>
  <si>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</si>
  <si>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</si>
  <si>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</si>
  <si>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</si>
  <si>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</si>
  <si>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</si>
  <si>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</si>
  <si>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</si>
  <si>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</si>
  <si>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</si>
  <si>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</si>
  <si>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</si>
  <si>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</si>
  <si>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</si>
  <si>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</si>
  <si>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</si>
  <si>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</si>
  <si>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</si>
  <si>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</si>
  <si>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</si>
  <si>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</si>
  <si>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</si>
  <si>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</si>
  <si>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</si>
  <si>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</si>
  <si>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</si>
  <si>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</si>
  <si>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</si>
  <si>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</si>
  <si>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</si>
  <si>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</si>
  <si>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</si>
  <si>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</si>
  <si>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</si>
  <si>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</si>
  <si>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</si>
  <si>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</si>
  <si>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</si>
  <si>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</si>
  <si>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</si>
  <si>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</si>
  <si>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</si>
  <si>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</si>
  <si>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</si>
  <si>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</si>
  <si>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</si>
  <si>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</si>
  <si>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</si>
  <si>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</si>
  <si>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</si>
  <si>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</si>
  <si>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</si>
  <si>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</si>
  <si>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</si>
  <si>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</si>
  <si>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</si>
  <si>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</si>
  <si>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</si>
  <si>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</si>
  <si>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</si>
  <si>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</si>
  <si>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</si>
  <si>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</si>
  <si>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</si>
  <si>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</si>
  <si>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</si>
  <si>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</si>
  <si>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</si>
  <si>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</si>
  <si>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</si>
  <si>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</si>
  <si>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</si>
  <si>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</si>
  <si>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</si>
  <si>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</si>
  <si>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</si>
  <si>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</si>
  <si>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</si>
  <si>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</si>
  <si>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</si>
  <si>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</si>
  <si>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</si>
  <si>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</si>
  <si>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</si>
  <si>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</si>
  <si>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</si>
  <si>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</si>
  <si>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</si>
  <si>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</si>
  <si>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</si>
  <si>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</si>
  <si>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</si>
  <si>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</si>
  <si>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</si>
  <si>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</si>
  <si>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</si>
  <si>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</si>
  <si>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</si>
  <si>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</si>
  <si>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</si>
  <si>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</si>
  <si>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</si>
  <si>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</si>
  <si>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</si>
  <si>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</si>
  <si>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</si>
  <si>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</si>
  <si>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</si>
  <si>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</si>
  <si>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</si>
  <si>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</si>
  <si>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</si>
  <si>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</si>
  <si>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</si>
  <si>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</si>
  <si>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</si>
  <si>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</si>
  <si>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</si>
  <si>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</si>
  <si>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</si>
  <si>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</si>
  <si>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</si>
  <si>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</si>
  <si>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</si>
  <si>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</si>
  <si>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</si>
  <si>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</si>
  <si>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</si>
  <si>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</si>
  <si>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</si>
  <si>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</si>
  <si>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</si>
  <si>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</si>
  <si>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</si>
  <si>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</si>
  <si>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</si>
  <si>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</si>
  <si>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</si>
  <si>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</si>
  <si>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</si>
  <si>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</si>
  <si>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</si>
  <si>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</si>
  <si>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</si>
  <si>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</si>
  <si>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</si>
  <si>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</si>
  <si>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</si>
  <si>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</si>
  <si>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</si>
  <si>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</si>
  <si>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</si>
  <si>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</si>
  <si>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</si>
  <si>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</si>
  <si>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</si>
  <si>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</si>
  <si>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</si>
  <si>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</si>
  <si>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</si>
  <si>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</si>
  <si>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</si>
  <si>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</si>
  <si>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</si>
  <si>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</si>
  <si>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</si>
  <si>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</si>
  <si>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</si>
  <si>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</si>
  <si>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</si>
  <si>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</si>
  <si>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</si>
  <si>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</si>
  <si>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</si>
  <si>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</si>
  <si>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</si>
  <si>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</si>
  <si>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</si>
  <si>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</si>
  <si>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</si>
  <si>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</si>
  <si>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</si>
  <si>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</si>
  <si>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</si>
  <si>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</si>
  <si>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</si>
  <si>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</si>
  <si>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</si>
  <si>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</si>
  <si>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</si>
  <si>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</si>
  <si>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</si>
  <si>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</si>
  <si>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</si>
  <si>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</si>
  <si>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</si>
  <si>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</si>
  <si>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</si>
  <si>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</si>
  <si>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</si>
  <si>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</si>
  <si>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</si>
  <si>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</si>
  <si>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</si>
  <si>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</si>
  <si>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</si>
  <si>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</si>
  <si>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</si>
  <si>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</si>
  <si>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</si>
  <si>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</si>
  <si>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</si>
  <si>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</si>
  <si>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</si>
  <si>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</si>
  <si>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</si>
  <si>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</si>
  <si>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</si>
  <si>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</si>
  <si>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</si>
  <si>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</si>
  <si>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</si>
  <si>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</si>
  <si>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</si>
  <si>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</si>
  <si>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</si>
  <si>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</si>
  <si>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</si>
  <si>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</si>
  <si>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</si>
  <si>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</si>
  <si>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</si>
  <si>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</si>
  <si>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</si>
  <si>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</si>
  <si>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</si>
  <si>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</si>
  <si>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</si>
  <si>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</si>
  <si>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</si>
  <si>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</si>
  <si>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</si>
  <si>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</si>
  <si>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</si>
  <si>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</si>
  <si>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</si>
  <si>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</si>
  <si>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</si>
  <si>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</si>
  <si>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</si>
  <si>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</si>
  <si>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</si>
  <si>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</si>
  <si>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</si>
  <si>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</si>
  <si>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</si>
  <si>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</si>
  <si>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</si>
  <si>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</si>
  <si>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</si>
  <si>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</si>
  <si>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</si>
  <si>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</si>
  <si>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</si>
  <si>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</si>
  <si>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</si>
  <si>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</si>
  <si>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</si>
  <si>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</si>
  <si>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</si>
  <si>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</si>
  <si>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</si>
  <si>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</si>
  <si>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</si>
  <si>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</si>
  <si>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</si>
  <si>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</si>
  <si>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</si>
  <si>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</si>
  <si>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</si>
  <si>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</si>
  <si>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</si>
  <si>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</si>
  <si>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</si>
  <si>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</si>
  <si>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</si>
  <si>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</si>
  <si>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</si>
  <si>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</si>
  <si>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</si>
  <si>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</si>
  <si>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</si>
  <si>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</si>
  <si>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</si>
  <si>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</si>
  <si>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</si>
  <si>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</si>
  <si>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</si>
  <si>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</si>
  <si>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</si>
  <si>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</si>
  <si>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</si>
  <si>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</si>
  <si>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</si>
  <si>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</si>
  <si>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</si>
  <si>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</si>
  <si>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</si>
  <si>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</si>
  <si>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</si>
  <si>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</si>
  <si>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</si>
  <si>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</si>
  <si>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</si>
  <si>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</si>
  <si>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</si>
  <si>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</si>
  <si>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</si>
  <si>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</si>
  <si>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</si>
  <si>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</si>
  <si>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</si>
  <si>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</si>
  <si>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</si>
  <si>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</si>
  <si>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</si>
  <si>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</si>
  <si>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</si>
  <si>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</si>
  <si>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</si>
  <si>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</si>
  <si>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</si>
  <si>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</si>
  <si>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</si>
  <si>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</si>
  <si>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</si>
  <si>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</si>
  <si>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</si>
  <si>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</si>
  <si>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</si>
  <si>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</si>
  <si>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</si>
  <si>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</si>
  <si>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</si>
  <si>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</si>
  <si>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</si>
  <si>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</si>
  <si>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</si>
  <si>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</si>
  <si>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</si>
  <si>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</si>
  <si>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</si>
  <si>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</si>
  <si>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</si>
  <si>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</si>
  <si>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</si>
  <si>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</si>
  <si>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</si>
  <si>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</si>
  <si>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</si>
  <si>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</si>
  <si>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</si>
  <si>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</si>
  <si>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</si>
  <si>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</si>
  <si>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</si>
  <si>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</si>
  <si>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</si>
  <si>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</si>
  <si>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</si>
  <si>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</si>
  <si>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</si>
  <si>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</si>
  <si>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</si>
  <si>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</si>
  <si>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</si>
  <si>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</si>
  <si>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</si>
  <si>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</si>
  <si>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</si>
  <si>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</si>
  <si>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</si>
  <si>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</si>
  <si>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</si>
  <si>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</si>
  <si>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</si>
  <si>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</si>
  <si>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</si>
  <si>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</si>
  <si>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</si>
  <si>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</si>
  <si>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</si>
  <si>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</si>
  <si>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</si>
  <si>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</si>
  <si>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</si>
  <si>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</si>
  <si>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</si>
  <si>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</si>
  <si>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</si>
  <si>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</si>
  <si>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</si>
  <si>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</si>
  <si>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</si>
  <si>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</si>
  <si>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</si>
  <si>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</si>
  <si>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</si>
  <si>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</si>
  <si>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</si>
  <si>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</si>
  <si>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</si>
  <si>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</si>
  <si>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</si>
  <si>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</si>
  <si>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</si>
  <si>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</si>
  <si>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</si>
  <si>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</si>
  <si>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</si>
  <si>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</si>
  <si>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</si>
  <si>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</si>
  <si>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</si>
  <si>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</si>
  <si>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</si>
  <si>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</si>
  <si>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</si>
  <si>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</si>
  <si>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</si>
  <si>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</si>
  <si>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</si>
  <si>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</si>
  <si>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</si>
  <si>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</si>
  <si>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</si>
  <si>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</si>
  <si>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</si>
  <si>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</si>
  <si>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</si>
  <si>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</si>
  <si>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</si>
  <si>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</si>
  <si>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</si>
  <si>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</si>
  <si>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</si>
  <si>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</si>
  <si>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</si>
  <si>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</si>
  <si>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</si>
  <si>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</si>
  <si>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</si>
  <si>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</si>
  <si>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</si>
  <si>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</si>
  <si>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</si>
  <si>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</si>
  <si>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</si>
  <si>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</si>
  <si>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</si>
  <si>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</si>
  <si>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</si>
  <si>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</si>
  <si>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</si>
  <si>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</si>
  <si>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</si>
  <si>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</si>
  <si>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</si>
  <si>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</si>
  <si>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</si>
  <si>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</si>
  <si>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</si>
  <si>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</si>
  <si>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</si>
  <si>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</si>
  <si>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</si>
  <si>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</si>
  <si>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</si>
  <si>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</si>
  <si>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</si>
  <si>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</si>
  <si>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</si>
  <si>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</si>
  <si>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</si>
  <si>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</si>
  <si>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</si>
  <si>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</si>
  <si>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</si>
  <si>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</si>
  <si>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</si>
  <si>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</si>
  <si>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</si>
  <si>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</si>
  <si>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</si>
  <si>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</si>
  <si>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</si>
  <si>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</si>
  <si>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</si>
  <si>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</si>
  <si>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</si>
  <si>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</si>
  <si>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</si>
  <si>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</si>
  <si>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</si>
  <si>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</si>
  <si>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</si>
  <si>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</si>
  <si>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</si>
  <si>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</si>
  <si>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</si>
  <si>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</si>
  <si>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</si>
  <si>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</si>
  <si>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</si>
  <si>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</si>
  <si>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</si>
  <si>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</si>
  <si>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</si>
  <si>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</si>
  <si>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</si>
  <si>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</si>
  <si>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</si>
  <si>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</si>
  <si>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</si>
  <si>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</si>
  <si>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</si>
  <si>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</si>
  <si>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</si>
  <si>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</si>
  <si>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</si>
  <si>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</si>
  <si>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</si>
  <si>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</si>
  <si>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</si>
  <si>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</si>
  <si>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</si>
  <si>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</si>
  <si>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</si>
  <si>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</si>
  <si>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</si>
  <si>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</si>
  <si>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</si>
  <si>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</si>
  <si>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</si>
  <si>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</si>
  <si>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</si>
  <si>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</si>
  <si>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</si>
  <si>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</si>
  <si>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</si>
  <si>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</si>
  <si>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</si>
  <si>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</si>
  <si>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</si>
  <si>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</si>
  <si>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</si>
  <si>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</si>
  <si>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</si>
  <si>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</si>
  <si>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</si>
  <si>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</si>
  <si>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</si>
  <si>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</si>
  <si>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</si>
  <si>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</si>
  <si>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</si>
  <si>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</si>
  <si>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</si>
  <si>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</si>
  <si>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</si>
  <si>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</si>
  <si>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</si>
  <si>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</si>
  <si>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</si>
  <si>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</si>
  <si>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</si>
  <si>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</si>
  <si>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</si>
  <si>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</si>
  <si>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</si>
  <si>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</si>
  <si>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</si>
  <si>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</si>
  <si>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</si>
  <si>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</si>
  <si>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</si>
  <si>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</si>
  <si>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</si>
  <si>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</si>
  <si>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</si>
  <si>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</si>
  <si>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</si>
  <si>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</si>
  <si>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</si>
  <si>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</si>
  <si>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</si>
  <si>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</si>
  <si>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</si>
  <si>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</si>
  <si>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</si>
  <si>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</si>
  <si>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</si>
  <si>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</si>
  <si>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</si>
  <si>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</si>
  <si>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</si>
  <si>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</si>
  <si>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</si>
  <si>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</si>
  <si>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</si>
  <si>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</si>
  <si>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</si>
  <si>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</si>
  <si>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</si>
  <si>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</si>
  <si>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</si>
  <si>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</si>
  <si>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</si>
  <si>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</si>
  <si>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</si>
  <si>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</si>
  <si>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</si>
  <si>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</si>
  <si>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</si>
  <si>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</si>
  <si>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</si>
  <si>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</si>
  <si>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</si>
  <si>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</si>
  <si>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</si>
  <si>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</si>
  <si>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</si>
  <si>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</si>
  <si>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</si>
  <si>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</si>
  <si>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</si>
  <si>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</si>
  <si>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</si>
  <si>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</si>
  <si>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</si>
  <si>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</si>
  <si>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</si>
  <si>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</si>
  <si>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</si>
  <si>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</si>
  <si>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</si>
  <si>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</si>
  <si>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</si>
  <si>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</si>
  <si>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</si>
  <si>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</si>
  <si>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</si>
  <si>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</si>
  <si>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</si>
  <si>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</si>
  <si>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</si>
  <si>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</si>
  <si>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</si>
  <si>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</si>
  <si>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</si>
  <si>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</si>
  <si>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</si>
  <si>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</si>
  <si>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</si>
  <si>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</si>
  <si>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</si>
  <si>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</si>
  <si>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</si>
  <si>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</si>
  <si>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</si>
  <si>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</si>
  <si>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</si>
  <si>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</si>
  <si>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</si>
  <si>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</si>
  <si>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</si>
  <si>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</si>
  <si>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</si>
  <si>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</si>
  <si>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</si>
  <si>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</si>
  <si>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</si>
  <si>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</si>
  <si>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</si>
  <si>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</si>
  <si>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</si>
  <si>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</si>
  <si>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</si>
  <si>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</si>
  <si>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</si>
  <si>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</si>
  <si>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</si>
  <si>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</si>
  <si>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</si>
  <si>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</si>
  <si>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</si>
  <si>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</si>
  <si>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</si>
  <si>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</si>
  <si>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</si>
  <si>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</si>
  <si>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</si>
  <si>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</si>
  <si>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</si>
  <si>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</si>
  <si>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</si>
  <si>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</si>
  <si>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</si>
  <si>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</si>
  <si>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</si>
  <si>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</si>
  <si>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</si>
  <si>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</si>
  <si>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</si>
  <si>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</si>
  <si>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</si>
  <si>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</si>
  <si>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</si>
  <si>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</si>
  <si>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</si>
  <si>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</si>
  <si>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</si>
  <si>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</si>
  <si>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</si>
  <si>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</si>
  <si>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</si>
  <si>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</si>
  <si>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</si>
  <si>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</si>
  <si>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</si>
  <si>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</si>
  <si>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</si>
  <si>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</si>
  <si>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</si>
  <si>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</si>
  <si>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</si>
  <si>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</si>
  <si>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</si>
  <si>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</si>
  <si>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</si>
  <si>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</si>
  <si>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</si>
  <si>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</si>
  <si>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</si>
  <si>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</si>
  <si>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</si>
  <si>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</si>
  <si>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</si>
  <si>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</si>
  <si>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</si>
  <si>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</si>
  <si>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</si>
  <si>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</si>
  <si>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</si>
  <si>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</si>
  <si>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</si>
  <si>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</si>
  <si>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</si>
  <si>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</si>
  <si>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</si>
  <si>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</si>
  <si>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</si>
  <si>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</si>
  <si>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</si>
  <si>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</si>
  <si>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</si>
  <si>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</si>
  <si>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</si>
  <si>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</si>
  <si>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</si>
  <si>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</si>
  <si>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</si>
  <si>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</si>
  <si>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</si>
  <si>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</si>
  <si>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</si>
  <si>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</si>
  <si>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</si>
  <si>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</si>
  <si>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</si>
  <si>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</si>
  <si>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</si>
  <si>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</si>
  <si>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</si>
  <si>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</si>
  <si>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</si>
  <si>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</si>
  <si>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</si>
  <si>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</si>
  <si>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</si>
  <si>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</si>
  <si>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</si>
  <si>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</si>
  <si>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</si>
  <si>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</si>
  <si>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</si>
  <si>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</si>
  <si>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</si>
  <si>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</si>
  <si>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</si>
  <si>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</si>
  <si>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</si>
  <si>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</si>
  <si>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</si>
  <si>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</si>
  <si>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</si>
  <si>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</si>
  <si>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</si>
  <si>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</si>
  <si>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</si>
  <si>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</si>
  <si>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</si>
  <si>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</si>
  <si>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</si>
  <si>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</si>
  <si>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</si>
  <si>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</si>
  <si>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</si>
  <si>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</si>
  <si>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</si>
  <si>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</si>
  <si>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</si>
  <si>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</si>
  <si>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</si>
  <si>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</si>
  <si>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</si>
  <si>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</si>
  <si>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</si>
  <si>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</si>
  <si>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</si>
  <si>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</si>
  <si>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</si>
  <si>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</si>
  <si>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</si>
  <si>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</si>
  <si>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</si>
  <si>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</si>
  <si>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</si>
  <si>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</si>
  <si>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</si>
  <si>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</si>
  <si>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</si>
  <si>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</si>
  <si>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</si>
  <si>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</si>
  <si>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</si>
  <si>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</si>
  <si>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</si>
  <si>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</si>
  <si>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</si>
  <si>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</si>
  <si>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</si>
  <si>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</si>
  <si>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</si>
  <si>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</si>
  <si>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</si>
  <si>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</si>
  <si>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</si>
  <si>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</si>
  <si>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</si>
  <si>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</si>
  <si>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</si>
  <si>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</si>
  <si>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</si>
  <si>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</si>
  <si>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</si>
  <si>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</si>
  <si>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</si>
  <si>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</si>
  <si>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</si>
  <si>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</si>
  <si>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</si>
  <si>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</si>
  <si>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</si>
  <si>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</si>
  <si>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</si>
  <si>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</si>
  <si>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</si>
  <si>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</si>
  <si>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</si>
  <si>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</si>
  <si>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</si>
  <si>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</si>
  <si>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</si>
  <si>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</si>
  <si>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</si>
  <si>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</si>
  <si>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</si>
  <si>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</si>
  <si>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</si>
  <si>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</si>
  <si>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</si>
  <si>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</si>
  <si>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</si>
  <si>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</si>
  <si>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</si>
  <si>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</si>
  <si>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</si>
  <si>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</si>
  <si>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</si>
  <si>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</si>
  <si>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</si>
  <si>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</si>
  <si>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</si>
  <si>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</si>
  <si>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</si>
  <si>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</si>
  <si>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</si>
  <si>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</si>
  <si>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</si>
  <si>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</si>
  <si>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</si>
  <si>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</si>
  <si>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</si>
  <si>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</si>
  <si>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</si>
  <si>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</si>
  <si>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</si>
  <si>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</si>
  <si>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</si>
  <si>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</si>
  <si>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</si>
  <si>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</si>
  <si>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</si>
  <si>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</si>
  <si>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</si>
  <si>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</si>
  <si>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</si>
  <si>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</si>
  <si>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</si>
  <si>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</si>
  <si>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</si>
  <si>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</si>
  <si>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</si>
  <si>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</si>
  <si>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</si>
  <si>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</si>
  <si>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</si>
  <si>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</si>
  <si>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</si>
  <si>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</si>
  <si>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</si>
  <si>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</si>
  <si>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</si>
  <si>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</si>
  <si>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</si>
  <si>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</si>
  <si>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</si>
  <si>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</si>
  <si>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</si>
  <si>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</si>
  <si>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</si>
  <si>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</si>
  <si>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</si>
  <si>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</si>
  <si>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</si>
  <si>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</si>
  <si>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</si>
  <si>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</si>
  <si>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</si>
  <si>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</si>
  <si>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</si>
  <si>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</si>
  <si>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</si>
  <si>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</si>
  <si>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</si>
  <si>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</si>
  <si>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</si>
  <si>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</si>
  <si>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</si>
  <si>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</si>
  <si>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</si>
  <si>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</si>
  <si>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</si>
  <si>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</si>
  <si>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</si>
  <si>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</si>
  <si>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</si>
  <si>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</si>
  <si>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</si>
  <si>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</si>
  <si>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</si>
  <si>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</si>
  <si>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</si>
  <si>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</si>
  <si>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</si>
  <si>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</si>
  <si>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</si>
  <si>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</si>
  <si>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</si>
  <si>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</si>
  <si>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</si>
  <si>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</si>
  <si>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</si>
  <si>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</si>
  <si>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</si>
  <si>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</si>
  <si>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</si>
  <si>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</si>
  <si>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</si>
  <si>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</si>
  <si>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</si>
  <si>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</si>
  <si>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</si>
  <si>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</si>
  <si>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</si>
  <si>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</si>
  <si>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</si>
  <si>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</si>
  <si>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</si>
  <si>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</si>
  <si>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</si>
  <si>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</si>
  <si>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</si>
  <si>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</si>
  <si>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</si>
  <si>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</si>
  <si>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</si>
  <si>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</si>
  <si>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</si>
  <si>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</si>
  <si>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</si>
  <si>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</si>
  <si>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</si>
  <si>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</si>
  <si>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</si>
  <si>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</si>
  <si>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</si>
  <si>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</si>
  <si>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</si>
  <si>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</si>
  <si>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</si>
  <si>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</si>
  <si>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</si>
  <si>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</si>
  <si>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</si>
  <si>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</si>
  <si>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</si>
  <si>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</si>
  <si>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</si>
  <si>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</si>
  <si>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</si>
  <si>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</si>
  <si>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</si>
  <si>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</si>
  <si>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</si>
  <si>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</si>
  <si>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</si>
  <si>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</si>
  <si>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</si>
  <si>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</si>
  <si>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</si>
  <si>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</si>
  <si>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</si>
  <si>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</si>
  <si>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</si>
  <si>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</si>
  <si>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</si>
  <si>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</si>
  <si>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</si>
  <si>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</si>
  <si>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</si>
  <si>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</si>
  <si>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</si>
  <si>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</si>
  <si>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</si>
  <si>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</si>
  <si>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</si>
  <si>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</si>
  <si>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</si>
  <si>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</si>
  <si>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</si>
  <si>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</si>
  <si>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</si>
  <si>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</si>
  <si>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</si>
  <si>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</si>
  <si>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</si>
  <si>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</si>
  <si>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</si>
  <si>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</si>
  <si>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</si>
  <si>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</si>
  <si>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</si>
  <si>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</si>
  <si>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</si>
  <si>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</si>
  <si>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</si>
  <si>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</si>
  <si>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</si>
  <si>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</si>
  <si>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</si>
  <si>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</si>
  <si>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</si>
  <si>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</si>
  <si>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</si>
  <si>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</si>
  <si>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</si>
  <si>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</si>
  <si>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</si>
  <si>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</si>
  <si>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</si>
  <si>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</si>
  <si>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</si>
  <si>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</si>
  <si>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</si>
  <si>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</si>
  <si>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</si>
  <si>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</si>
  <si>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</si>
  <si>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</si>
  <si>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</si>
  <si>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</si>
  <si>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</si>
  <si>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</si>
  <si>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</si>
  <si>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</si>
  <si>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</si>
  <si>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</si>
  <si>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</si>
  <si>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</si>
  <si>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</si>
  <si>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</si>
  <si>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</si>
  <si>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</si>
  <si>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</si>
  <si>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</si>
  <si>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</si>
  <si>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</si>
  <si>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</si>
  <si>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</si>
  <si>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</si>
  <si>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</si>
  <si>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</si>
  <si>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</si>
  <si>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</si>
  <si>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</si>
  <si>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</si>
  <si>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</si>
  <si>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</si>
  <si>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</si>
  <si>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</si>
  <si>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</si>
  <si>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</si>
  <si>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</si>
  <si>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</si>
  <si>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</si>
  <si>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</si>
  <si>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</si>
  <si>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</si>
  <si>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</si>
  <si>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</si>
  <si>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</si>
  <si>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</si>
  <si>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</si>
  <si>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</si>
  <si>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</si>
  <si>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</si>
  <si>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</si>
  <si>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</si>
  <si>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</si>
  <si>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</si>
  <si>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</si>
  <si>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</si>
  <si>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</si>
  <si>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</si>
  <si>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</si>
  <si>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</si>
  <si>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</si>
  <si>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</si>
  <si>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</si>
  <si>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</si>
  <si>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</si>
  <si>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</si>
  <si>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</si>
  <si>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</si>
  <si>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</si>
  <si>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</si>
  <si>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</si>
  <si>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</si>
  <si>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</si>
  <si>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</si>
  <si>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</si>
  <si>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</si>
  <si>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</si>
  <si>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</si>
  <si>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</si>
  <si>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</si>
  <si>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</si>
  <si>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</si>
  <si>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</si>
  <si>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</si>
  <si>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</si>
  <si>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</si>
  <si>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</si>
  <si>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</si>
  <si>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</si>
  <si>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</si>
  <si>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</si>
  <si>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</si>
  <si>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</si>
  <si>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</si>
  <si>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</si>
  <si>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</si>
  <si>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</si>
  <si>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</si>
  <si>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</si>
  <si>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</si>
  <si>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</si>
  <si>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</si>
  <si>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</si>
  <si>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</si>
  <si>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</si>
  <si>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</si>
  <si>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</si>
  <si>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</si>
  <si>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</si>
  <si>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</si>
  <si>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</si>
  <si>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</si>
  <si>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</si>
  <si>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</si>
  <si>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</si>
  <si>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</si>
  <si>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</si>
  <si>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</si>
  <si>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</si>
  <si>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</si>
  <si>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</si>
  <si>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</si>
  <si>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</si>
  <si>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</si>
  <si>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</si>
  <si>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</si>
  <si>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</si>
  <si>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</si>
  <si>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</si>
  <si>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</si>
  <si>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</si>
  <si>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</si>
  <si>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</si>
  <si>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</si>
  <si>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</si>
  <si>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</si>
  <si>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</si>
  <si>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</si>
  <si>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</si>
  <si>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</si>
  <si>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</si>
  <si>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</si>
  <si>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</si>
  <si>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</si>
  <si>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</si>
  <si>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</si>
  <si>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</si>
  <si>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</si>
  <si>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</si>
  <si>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</si>
  <si>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</si>
  <si>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</si>
  <si>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</si>
  <si>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</si>
  <si>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</si>
  <si>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</si>
  <si>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</si>
  <si>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</si>
  <si>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</si>
  <si>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</si>
  <si>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</si>
  <si>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</si>
  <si>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</si>
  <si>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</si>
  <si>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</si>
  <si>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</si>
  <si>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</si>
  <si>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</si>
  <si>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</si>
  <si>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</si>
  <si>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</si>
  <si>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</si>
  <si>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</si>
  <si>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</si>
  <si>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</si>
  <si>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</si>
  <si>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</si>
  <si>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</si>
  <si>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</si>
  <si>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</si>
  <si>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</si>
  <si>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</si>
  <si>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</si>
  <si>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</si>
  <si>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</si>
  <si>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</si>
  <si>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</si>
  <si>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</si>
  <si>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</si>
  <si>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</si>
  <si>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</si>
  <si>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</si>
  <si>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</si>
  <si>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</si>
  <si>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</si>
  <si>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</si>
  <si>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</si>
  <si>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</si>
  <si>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</si>
  <si>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</si>
  <si>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</si>
  <si>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</si>
  <si>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</si>
  <si>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</si>
  <si>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</si>
  <si>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</si>
  <si>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</si>
  <si>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</si>
  <si>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</si>
  <si>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</si>
  <si>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</si>
  <si>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</si>
  <si>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</si>
  <si>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</si>
  <si>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</si>
  <si>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</si>
  <si>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</si>
  <si>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</si>
  <si>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</si>
  <si>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</si>
  <si>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</si>
  <si>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</si>
  <si>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</si>
  <si>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</si>
  <si>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</si>
  <si>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</si>
  <si>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</si>
  <si>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</si>
  <si>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</si>
  <si>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</si>
  <si>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</si>
  <si>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</si>
  <si>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</si>
  <si>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</si>
  <si>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</si>
  <si>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</si>
  <si>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</si>
  <si>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</si>
  <si>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</si>
  <si>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</si>
  <si>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</si>
  <si>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</si>
  <si>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</si>
  <si>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</si>
  <si>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</si>
  <si>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</si>
  <si>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</si>
  <si>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</si>
  <si>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</si>
  <si>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</si>
  <si>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</si>
  <si>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</si>
  <si>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</si>
  <si>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</si>
  <si>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</si>
  <si>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</si>
  <si>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</si>
  <si>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</si>
  <si>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</si>
  <si>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</si>
  <si>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</si>
  <si>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</si>
  <si>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</si>
  <si>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</si>
  <si>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</si>
  <si>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</si>
  <si>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</si>
  <si>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</si>
  <si>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</si>
  <si>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</si>
  <si>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</si>
  <si>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</si>
  <si>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</si>
  <si>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</si>
  <si>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</si>
  <si>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</si>
  <si>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</si>
  <si>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</si>
  <si>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</si>
  <si>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</si>
  <si>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</si>
  <si>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</si>
  <si>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</si>
  <si>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</si>
  <si>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</si>
  <si>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</si>
  <si>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</si>
  <si>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</si>
  <si>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</si>
  <si>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</si>
  <si>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</si>
  <si>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</si>
  <si>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</si>
  <si>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</si>
  <si>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</si>
  <si>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</si>
  <si>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</si>
  <si>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</si>
  <si>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</si>
  <si>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</si>
  <si>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</si>
  <si>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</si>
  <si>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</si>
  <si>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</si>
  <si>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</si>
  <si>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</si>
  <si>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</si>
  <si>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</si>
  <si>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</si>
  <si>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</si>
  <si>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</si>
  <si>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</si>
  <si>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</si>
  <si>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</si>
  <si>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</si>
  <si>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</si>
  <si>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</si>
  <si>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</si>
  <si>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</si>
  <si>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</si>
  <si>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</si>
  <si>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</si>
  <si>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</si>
  <si>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</si>
  <si>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</si>
  <si>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</si>
  <si>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</si>
  <si>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</si>
  <si>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</si>
  <si>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</si>
  <si>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</si>
  <si>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</si>
  <si>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</si>
  <si>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</si>
  <si>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</si>
  <si>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</si>
  <si>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</si>
  <si>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</si>
  <si>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</si>
  <si>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</si>
  <si>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</si>
  <si>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</si>
  <si>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</si>
  <si>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</si>
  <si>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</si>
  <si>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</si>
  <si>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</si>
  <si>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</si>
  <si>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</si>
  <si>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</si>
  <si>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</si>
  <si>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</si>
  <si>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</si>
  <si>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</si>
  <si>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</si>
  <si>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</si>
  <si>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</si>
  <si>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</si>
  <si>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</si>
  <si>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</si>
  <si>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</si>
  <si>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</si>
  <si>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</si>
  <si>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</si>
  <si>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</si>
  <si>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</si>
  <si>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</si>
  <si>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</si>
  <si>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</si>
  <si>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</si>
  <si>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</si>
  <si>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</si>
  <si>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</si>
  <si>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</si>
  <si>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</si>
  <si>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</si>
  <si>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</si>
  <si>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</si>
  <si>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</si>
  <si>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</si>
  <si>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</si>
  <si>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</si>
  <si>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</si>
  <si>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</si>
  <si>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</si>
  <si>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</si>
  <si>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</si>
  <si>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</si>
  <si>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</si>
  <si>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</si>
  <si>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</si>
  <si>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</si>
  <si>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</si>
  <si>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</si>
  <si>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</si>
  <si>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</si>
  <si>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</si>
  <si>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</si>
  <si>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</si>
  <si>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</si>
  <si>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</si>
  <si>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</si>
  <si>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</si>
  <si>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</si>
  <si>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</si>
  <si>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</si>
  <si>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</si>
  <si>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</si>
  <si>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</si>
  <si>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</si>
  <si>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</si>
  <si>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</si>
  <si>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</si>
  <si>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</si>
  <si>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</si>
  <si>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</si>
  <si>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</si>
  <si>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</si>
  <si>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</si>
  <si>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</si>
  <si>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</si>
  <si>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</si>
  <si>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</si>
  <si>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</si>
  <si>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</si>
  <si>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</si>
  <si>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</si>
  <si>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</si>
  <si>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</si>
  <si>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</si>
  <si>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</si>
  <si>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</si>
  <si>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</si>
  <si>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</si>
  <si>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</si>
  <si>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</si>
  <si>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</si>
  <si>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</si>
  <si>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</si>
  <si>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</si>
  <si>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</si>
  <si>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</si>
  <si>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</si>
  <si>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</si>
  <si>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</si>
  <si>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</si>
  <si>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</si>
  <si>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</si>
  <si>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</si>
  <si>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</si>
  <si>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</si>
  <si>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</si>
  <si>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</si>
  <si>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</si>
  <si>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</si>
  <si>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</si>
  <si>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</si>
  <si>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</si>
  <si>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</si>
  <si>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</si>
  <si>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</si>
  <si>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</si>
  <si>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</si>
  <si>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</si>
  <si>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</si>
  <si>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</si>
  <si>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</si>
  <si>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</si>
  <si>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</si>
  <si>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</si>
  <si>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</si>
  <si>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</si>
  <si>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</si>
  <si>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</si>
  <si>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</si>
  <si>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</si>
  <si>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</si>
  <si>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</si>
  <si>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</si>
  <si>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</si>
  <si>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</si>
  <si>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</si>
  <si>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</si>
  <si>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</si>
  <si>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</si>
  <si>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</si>
  <si>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</si>
  <si>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</si>
  <si>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</si>
  <si>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</si>
  <si>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</si>
  <si>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</si>
  <si>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</si>
  <si>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</si>
  <si>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</si>
  <si>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</si>
  <si>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</si>
  <si>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</si>
  <si>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</si>
  <si>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</si>
  <si>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</si>
  <si>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</si>
  <si>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</si>
  <si>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</si>
  <si>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</si>
  <si>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</si>
  <si>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</si>
  <si>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</si>
  <si>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</si>
  <si>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</si>
  <si>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</si>
  <si>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</si>
  <si>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</si>
  <si>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</si>
  <si>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</si>
  <si>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</si>
  <si>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</si>
  <si>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</si>
  <si>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</si>
  <si>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</si>
  <si>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</si>
  <si>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</si>
  <si>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</si>
  <si>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</si>
  <si>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</si>
  <si>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</si>
  <si>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</si>
  <si>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</si>
  <si>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</si>
  <si>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</si>
  <si>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</si>
  <si>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</si>
  <si>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</si>
  <si>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</si>
  <si>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</si>
  <si>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</si>
  <si>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</si>
  <si>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</si>
  <si>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</si>
  <si>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</si>
  <si>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</si>
  <si>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</si>
  <si>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</si>
  <si>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</si>
  <si>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</si>
  <si>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</si>
  <si>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</si>
  <si>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</si>
  <si>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</si>
  <si>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</si>
  <si>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</si>
  <si>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</si>
  <si>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</si>
  <si>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</si>
  <si>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</si>
  <si>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</si>
  <si>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</si>
  <si>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</si>
  <si>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</si>
  <si>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</si>
  <si>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</si>
  <si>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</si>
  <si>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</si>
  <si>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</si>
  <si>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</si>
  <si>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</si>
  <si>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</si>
  <si>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</si>
  <si>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</si>
  <si>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</si>
  <si>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</si>
  <si>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</si>
  <si>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</si>
  <si>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</si>
  <si>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</si>
  <si>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</si>
  <si>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</si>
  <si>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</si>
  <si>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</si>
  <si>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</si>
  <si>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</si>
  <si>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</si>
  <si>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</si>
  <si>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</si>
  <si>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</si>
  <si>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</si>
  <si>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</si>
  <si>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</si>
  <si>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</si>
  <si>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</si>
  <si>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</si>
  <si>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</si>
  <si>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</si>
  <si>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</si>
  <si>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</si>
  <si>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</si>
  <si>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</si>
  <si>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</si>
  <si>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</si>
  <si>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</si>
  <si>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</si>
  <si>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</si>
  <si>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</si>
  <si>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</si>
  <si>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</si>
  <si>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</si>
  <si>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</si>
  <si>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</si>
  <si>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</si>
  <si>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</si>
  <si>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</si>
  <si>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</si>
  <si>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</si>
  <si>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</si>
  <si>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</si>
  <si>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</si>
  <si>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</si>
  <si>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</si>
  <si>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</si>
  <si>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</si>
  <si>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</si>
  <si>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</si>
  <si>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</si>
  <si>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</si>
  <si>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</si>
  <si>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</si>
  <si>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</si>
  <si>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</si>
  <si>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</si>
  <si>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</si>
  <si>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</si>
  <si>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</si>
  <si>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</si>
  <si>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</si>
  <si>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</si>
  <si>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</si>
  <si>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</si>
  <si>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</si>
  <si>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</si>
  <si>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</si>
  <si>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</si>
  <si>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</si>
  <si>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</si>
  <si>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</si>
  <si>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</si>
  <si>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</si>
  <si>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</si>
  <si>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</si>
  <si>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</si>
  <si>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</si>
  <si>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</si>
  <si>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</si>
  <si>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</si>
  <si>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</si>
  <si>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</si>
  <si>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</si>
  <si>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</si>
  <si>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</si>
  <si>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</si>
  <si>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</si>
  <si>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</si>
  <si>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</si>
  <si>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</si>
  <si>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</si>
  <si>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</si>
  <si>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</si>
  <si>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</si>
  <si>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</si>
  <si>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</si>
  <si>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</si>
  <si>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</si>
  <si>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</si>
  <si>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</si>
  <si>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</si>
  <si>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</si>
  <si>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</si>
  <si>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</si>
  <si>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</si>
  <si>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</si>
  <si>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</si>
  <si>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</si>
  <si>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</si>
  <si>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</si>
  <si>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</si>
  <si>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</si>
  <si>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</si>
  <si>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</si>
  <si>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</si>
  <si>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</si>
  <si>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</si>
  <si>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</si>
  <si>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</si>
  <si>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</si>
  <si>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</si>
  <si>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</si>
  <si>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</si>
  <si>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</si>
  <si>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</si>
  <si>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</si>
  <si>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</si>
  <si>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</si>
  <si>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</si>
  <si>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</si>
  <si>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</si>
  <si>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</si>
  <si>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</si>
  <si>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</si>
  <si>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</si>
  <si>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</si>
  <si>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</si>
  <si>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</si>
  <si>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</si>
  <si>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</si>
  <si>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</si>
  <si>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</si>
  <si>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</si>
  <si>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</si>
  <si>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</si>
  <si>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</si>
  <si>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</si>
  <si>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</si>
  <si>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</si>
  <si>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</si>
  <si>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</si>
  <si>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</si>
  <si>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</si>
  <si>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</si>
  <si>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</si>
  <si>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</si>
  <si>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</si>
  <si>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</si>
  <si>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</si>
  <si>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</si>
  <si>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</si>
  <si>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</si>
  <si>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</si>
  <si>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</si>
  <si>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</si>
  <si>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</si>
  <si>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</si>
  <si>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</si>
  <si>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</si>
  <si>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</si>
  <si>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</si>
  <si>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</si>
  <si>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</si>
  <si>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</si>
  <si>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</si>
  <si>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</si>
  <si>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</si>
  <si>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</si>
  <si>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</si>
  <si>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</si>
  <si>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</si>
  <si>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</si>
  <si>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</si>
  <si>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</si>
  <si>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</si>
  <si>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</si>
  <si>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</si>
  <si>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</si>
  <si>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</si>
  <si>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</si>
  <si>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</si>
  <si>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</si>
  <si>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</si>
  <si>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</si>
  <si>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</si>
  <si>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</si>
  <si>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</si>
  <si>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</si>
  <si>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</si>
  <si>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</si>
  <si>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</si>
  <si>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</si>
  <si>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</si>
  <si>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</si>
  <si>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</si>
  <si>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</si>
  <si>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</si>
  <si>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</si>
  <si>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</si>
  <si>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</si>
  <si>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</si>
  <si>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</si>
  <si>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</si>
  <si>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</si>
  <si>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</si>
  <si>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</si>
  <si>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</si>
  <si>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</si>
  <si>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</si>
  <si>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</si>
  <si>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</si>
  <si>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</si>
  <si>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</si>
  <si>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</si>
  <si>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</si>
  <si>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</si>
  <si>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</si>
  <si>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</si>
  <si>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</si>
  <si>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</si>
  <si>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</si>
  <si>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</si>
  <si>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</si>
  <si>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</si>
  <si>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</si>
  <si>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</si>
  <si>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</si>
  <si>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</si>
  <si>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</si>
  <si>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</si>
  <si>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</si>
  <si>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</si>
  <si>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</si>
  <si>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</si>
  <si>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</si>
  <si>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</si>
  <si>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</si>
  <si>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</si>
  <si>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</si>
  <si>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</si>
  <si>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</si>
  <si>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</si>
  <si>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</si>
  <si>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</si>
  <si>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</si>
  <si>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</si>
  <si>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</si>
  <si>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</si>
  <si>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</si>
  <si>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</si>
  <si>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</si>
  <si>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</si>
  <si>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</si>
  <si>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</si>
  <si>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</si>
  <si>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</si>
  <si>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</si>
  <si>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</si>
  <si>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</si>
  <si>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</si>
  <si>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</si>
  <si>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</si>
  <si>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</si>
  <si>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</si>
  <si>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</si>
  <si>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</si>
  <si>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</si>
  <si>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</si>
  <si>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</si>
  <si>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</si>
  <si>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</si>
  <si>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</si>
  <si>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</si>
  <si>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</si>
  <si>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</si>
  <si>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</si>
  <si>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</si>
  <si>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</si>
  <si>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</si>
  <si>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</si>
  <si>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</si>
  <si>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</si>
  <si>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</si>
  <si>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</si>
  <si>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</si>
  <si>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</si>
  <si>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</si>
  <si>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</si>
  <si>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</si>
  <si>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</si>
  <si>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</si>
  <si>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</si>
  <si>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</si>
  <si>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</si>
  <si>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</si>
  <si>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</si>
  <si>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</si>
  <si>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</si>
  <si>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</si>
  <si>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</si>
  <si>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</si>
  <si>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</si>
  <si>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</si>
  <si>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</si>
  <si>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</si>
  <si>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</si>
  <si>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</si>
  <si>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</si>
  <si>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</si>
  <si>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</si>
  <si>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</si>
  <si>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</si>
  <si>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</si>
  <si>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</si>
  <si>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</si>
  <si>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</si>
  <si>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</si>
  <si>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</si>
  <si>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</si>
  <si>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</si>
  <si>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</si>
  <si>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</si>
  <si>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</si>
  <si>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</si>
  <si>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</si>
  <si>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</si>
  <si>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</si>
  <si>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</si>
  <si>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</si>
  <si>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</si>
  <si>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</si>
  <si>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</si>
  <si>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</si>
  <si>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</si>
  <si>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</si>
  <si>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</si>
  <si>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</si>
  <si>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</si>
  <si>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</si>
  <si>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</si>
  <si>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</si>
  <si>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</si>
  <si>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</si>
  <si>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</si>
  <si>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</si>
  <si>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</si>
  <si>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</si>
  <si>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</si>
  <si>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</si>
  <si>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</si>
  <si>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</si>
  <si>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</si>
  <si>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</si>
  <si>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</si>
  <si>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</si>
  <si>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</si>
  <si>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</si>
  <si>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</si>
  <si>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</si>
  <si>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</si>
  <si>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</si>
  <si>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</si>
  <si>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</si>
  <si>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</si>
  <si>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</si>
  <si>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</si>
  <si>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</si>
  <si>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</si>
  <si>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</si>
  <si>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</si>
  <si>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</si>
  <si>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</si>
  <si>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</si>
  <si>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</si>
  <si>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</si>
  <si>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</si>
  <si>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</si>
  <si>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</si>
  <si>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</si>
  <si>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</si>
  <si>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</si>
  <si>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</si>
  <si>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</si>
  <si>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</si>
  <si>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</si>
  <si>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</si>
  <si>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</si>
  <si>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</si>
  <si>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</si>
  <si>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</si>
  <si>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</si>
  <si>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</si>
  <si>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</si>
  <si>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</si>
  <si>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</si>
  <si>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</si>
  <si>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</si>
  <si>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</si>
  <si>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</si>
  <si>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</si>
  <si>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</si>
  <si>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</si>
  <si>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</si>
  <si>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</si>
  <si>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</si>
  <si>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</si>
  <si>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</si>
  <si>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</si>
  <si>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</si>
  <si>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</si>
  <si>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</si>
  <si>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</si>
  <si>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</si>
  <si>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</si>
  <si>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</si>
  <si>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</si>
  <si>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</si>
  <si>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</si>
  <si>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</si>
  <si>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</si>
  <si>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</si>
  <si>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</si>
  <si>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</si>
  <si>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</si>
  <si>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</si>
  <si>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</si>
  <si>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</si>
  <si>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</si>
  <si>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</si>
  <si>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</si>
  <si>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</si>
  <si>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</si>
  <si>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</si>
  <si>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</si>
  <si>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</si>
  <si>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</si>
  <si>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</si>
  <si>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</si>
  <si>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</si>
  <si>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</si>
  <si>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</si>
  <si>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</si>
  <si>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</si>
  <si>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</si>
  <si>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</si>
  <si>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</si>
  <si>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</si>
  <si>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</si>
  <si>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</si>
  <si>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</si>
  <si>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</si>
  <si>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</si>
  <si>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</si>
  <si>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</si>
  <si>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</si>
  <si>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</si>
  <si>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</si>
  <si>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</si>
  <si>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</si>
  <si>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</si>
  <si>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</si>
  <si>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</si>
  <si>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</si>
  <si>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</si>
  <si>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</si>
  <si>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</si>
  <si>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</si>
  <si>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</si>
  <si>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</si>
  <si>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</si>
  <si>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</si>
  <si>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</si>
  <si>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</si>
  <si>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</si>
  <si>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</si>
  <si>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</si>
  <si>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</si>
  <si>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</si>
  <si>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</si>
  <si>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</si>
  <si>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</si>
  <si>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</si>
  <si>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</si>
  <si>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</si>
  <si>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</si>
  <si>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</si>
  <si>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</si>
  <si>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</si>
  <si>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</si>
  <si>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</si>
  <si>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</si>
  <si>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</si>
  <si>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</si>
  <si>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</si>
  <si>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</si>
  <si>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</si>
  <si>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</si>
  <si>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</si>
  <si>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</si>
  <si>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</si>
  <si>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</si>
  <si>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</si>
  <si>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</si>
  <si>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</si>
  <si>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</si>
  <si>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</si>
  <si>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</si>
  <si>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</si>
  <si>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</si>
  <si>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</si>
  <si>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</si>
  <si>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</si>
  <si>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</si>
  <si>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</si>
  <si>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</si>
  <si>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</si>
  <si>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</si>
  <si>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</si>
  <si>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</si>
  <si>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</si>
  <si>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</si>
  <si>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</si>
  <si>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</si>
  <si>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</si>
  <si>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</si>
  <si>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</si>
  <si>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</si>
  <si>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</si>
  <si>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</si>
  <si>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</si>
  <si>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</si>
  <si>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</si>
  <si>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</si>
  <si>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</si>
  <si>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</si>
  <si>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</si>
  <si>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</si>
  <si>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</si>
  <si>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</si>
  <si>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</si>
  <si>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</si>
  <si>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</si>
  <si>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</si>
  <si>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</si>
  <si>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</si>
  <si>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</si>
  <si>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</si>
  <si>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</si>
  <si>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</si>
  <si>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</si>
  <si>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</si>
  <si>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</si>
  <si>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</si>
  <si>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</si>
  <si>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</si>
  <si>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</si>
  <si>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</si>
  <si>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</si>
  <si>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</si>
  <si>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</si>
  <si>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</si>
  <si>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</si>
  <si>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</si>
  <si>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</si>
  <si>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</si>
  <si>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</si>
  <si>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</si>
  <si>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</si>
  <si>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</si>
  <si>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</si>
  <si>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</si>
  <si>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</si>
  <si>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</si>
  <si>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</si>
  <si>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</si>
  <si>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</si>
  <si>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</si>
  <si>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</si>
  <si>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</si>
  <si>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</si>
  <si>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</si>
  <si>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</si>
  <si>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</si>
  <si>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</si>
  <si>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</si>
  <si>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</si>
  <si>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</si>
  <si>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</si>
  <si>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</si>
  <si>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</si>
  <si>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</si>
  <si>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</si>
  <si>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</si>
  <si>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</si>
  <si>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</si>
  <si>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</si>
  <si>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</si>
  <si>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</si>
  <si>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</si>
  <si>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</si>
  <si>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</si>
  <si>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</si>
  <si>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</si>
  <si>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</si>
  <si>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</si>
  <si>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</si>
  <si>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</si>
  <si>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</si>
  <si>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</si>
  <si>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</si>
  <si>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</si>
  <si>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</si>
  <si>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</si>
  <si>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</si>
  <si>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</si>
  <si>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</si>
  <si>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</si>
  <si>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</si>
  <si>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</si>
  <si>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</si>
  <si>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</si>
  <si>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</si>
  <si>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</si>
  <si>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</si>
  <si>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</si>
  <si>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</si>
  <si>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</si>
  <si>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</si>
  <si>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</si>
  <si>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</si>
  <si>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</si>
  <si>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</si>
  <si>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</si>
  <si>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</si>
  <si>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</si>
  <si>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</si>
  <si>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</si>
  <si>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</si>
  <si>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</si>
  <si>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</si>
  <si>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</si>
  <si>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</si>
  <si>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</si>
  <si>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</si>
  <si>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</si>
  <si>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</si>
  <si>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</si>
  <si>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</si>
  <si>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</si>
  <si>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</si>
  <si>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</si>
  <si>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</si>
  <si>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</si>
  <si>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</si>
  <si>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</si>
  <si>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</si>
  <si>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</si>
  <si>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</si>
  <si>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</si>
  <si>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</si>
  <si>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</si>
  <si>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</si>
  <si>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</si>
  <si>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</si>
  <si>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</si>
  <si>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</si>
  <si>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</si>
  <si>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</si>
  <si>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</si>
  <si>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</si>
  <si>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</si>
  <si>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</si>
  <si>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</si>
  <si>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</si>
  <si>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</si>
  <si>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</si>
  <si>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</si>
  <si>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</si>
  <si>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</si>
  <si>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</si>
  <si>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</si>
  <si>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</si>
  <si>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</si>
  <si>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</si>
  <si>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</si>
  <si>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</si>
  <si>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</si>
  <si>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</si>
  <si>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</si>
  <si>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</si>
  <si>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</si>
  <si>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</si>
  <si>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</si>
  <si>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</si>
  <si>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</si>
  <si>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</si>
  <si>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</si>
  <si>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</si>
  <si>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</si>
  <si>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</si>
  <si>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</si>
  <si>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</si>
  <si>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</si>
  <si>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</si>
  <si>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</si>
  <si>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</si>
  <si>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</si>
  <si>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</si>
  <si>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</si>
  <si>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</si>
  <si>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</si>
  <si>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</si>
  <si>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</si>
  <si>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</si>
  <si>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</si>
  <si>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</si>
  <si>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</si>
  <si>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</si>
  <si>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</si>
  <si>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</si>
  <si>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</si>
  <si>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</si>
  <si>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</si>
  <si>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</si>
  <si>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</si>
  <si>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</si>
  <si>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</si>
  <si>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</si>
  <si>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</si>
  <si>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</si>
  <si>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</si>
  <si>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</si>
  <si>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</si>
  <si>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</si>
  <si>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</si>
  <si>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</si>
  <si>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</si>
  <si>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</si>
  <si>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</si>
  <si>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</si>
  <si>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</si>
  <si>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</si>
  <si>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</si>
  <si>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</si>
  <si>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</si>
  <si>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</si>
  <si>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</si>
  <si>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</si>
  <si>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</si>
  <si>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</si>
  <si>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</si>
  <si>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</si>
  <si>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</si>
  <si>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</si>
  <si>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</si>
  <si>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</si>
  <si>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</si>
  <si>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</si>
  <si>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</si>
  <si>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</si>
  <si>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</si>
  <si>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</si>
  <si>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</si>
  <si>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</si>
  <si>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</si>
  <si>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</si>
  <si>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</si>
  <si>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</si>
  <si>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</si>
  <si>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</si>
  <si>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</si>
  <si>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</si>
  <si>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</si>
  <si>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</si>
  <si>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</si>
  <si>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</si>
  <si>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</si>
  <si>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</si>
  <si>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</si>
  <si>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</si>
  <si>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</si>
  <si>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</si>
  <si>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</si>
  <si>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</si>
  <si>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</si>
  <si>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</si>
  <si>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</si>
  <si>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</si>
  <si>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</si>
  <si>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</si>
  <si>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</si>
  <si>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</si>
  <si>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</si>
  <si>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</si>
  <si>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</si>
  <si>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</si>
  <si>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</si>
  <si>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</si>
  <si>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</si>
  <si>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</si>
  <si>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</si>
  <si>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</si>
  <si>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</si>
  <si>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</si>
  <si>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</si>
  <si>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</si>
  <si>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</si>
  <si>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</si>
  <si>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</si>
  <si>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</si>
  <si>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</si>
  <si>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</si>
  <si>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</si>
  <si>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</si>
  <si>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</si>
  <si>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</si>
  <si>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</si>
  <si>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</si>
  <si>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</si>
  <si>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</si>
  <si>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</si>
  <si>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</si>
  <si>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</si>
  <si>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</si>
  <si>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</si>
  <si>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</si>
  <si>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</si>
  <si>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</si>
  <si>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</si>
  <si>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</si>
  <si>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</si>
  <si>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</si>
  <si>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</si>
  <si>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</si>
  <si>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</si>
  <si>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</si>
  <si>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</si>
  <si>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</si>
  <si>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</si>
  <si>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</si>
  <si>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</si>
  <si>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</si>
  <si>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</si>
  <si>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</si>
  <si>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</si>
  <si>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</si>
  <si>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</si>
  <si>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</si>
  <si>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</si>
  <si>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</si>
  <si>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</si>
  <si>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</si>
  <si>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</si>
  <si>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</si>
  <si>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</si>
  <si>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</si>
  <si>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</si>
  <si>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</si>
  <si>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</si>
  <si>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</si>
  <si>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</si>
  <si>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</si>
  <si>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</si>
  <si>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</si>
  <si>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</si>
  <si>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</si>
  <si>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</si>
  <si>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</si>
  <si>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</si>
  <si>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</si>
  <si>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</si>
  <si>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</si>
  <si>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</si>
  <si>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</si>
  <si>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</si>
  <si>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</si>
  <si>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</si>
  <si>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</si>
  <si>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</si>
  <si>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</si>
  <si>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</si>
  <si>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</si>
  <si>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</si>
  <si>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</si>
  <si>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</si>
  <si>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</si>
  <si>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</si>
  <si>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</si>
  <si>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</si>
  <si>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</si>
  <si>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</si>
  <si>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</si>
  <si>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</si>
  <si>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</si>
  <si>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</si>
  <si>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</si>
  <si>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</si>
  <si>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</si>
  <si>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</si>
  <si>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</si>
  <si>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</si>
  <si>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</si>
  <si>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</si>
  <si>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</si>
  <si>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</si>
  <si>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</si>
  <si>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</si>
  <si>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</si>
  <si>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</si>
  <si>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</si>
  <si>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</si>
  <si>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</si>
  <si>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</si>
  <si>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</si>
  <si>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</si>
  <si>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</si>
  <si>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</si>
  <si>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</si>
  <si>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</si>
  <si>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</si>
  <si>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</si>
  <si>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</si>
  <si>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</si>
  <si>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</si>
  <si>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</si>
  <si>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</si>
  <si>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</si>
  <si>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</si>
  <si>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</si>
  <si>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</si>
  <si>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</si>
  <si>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</si>
  <si>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</si>
  <si>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</si>
  <si>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</si>
  <si>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</si>
  <si>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</si>
  <si>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</si>
  <si>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</si>
  <si>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</si>
  <si>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</si>
  <si>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</si>
  <si>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</si>
  <si>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</si>
  <si>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</si>
  <si>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</si>
  <si>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</si>
  <si>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</si>
  <si>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</si>
  <si>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</si>
  <si>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</si>
  <si>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</si>
  <si>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</si>
  <si>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</si>
  <si>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</si>
  <si>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</si>
  <si>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</si>
  <si>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</si>
  <si>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</si>
  <si>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</si>
  <si>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</si>
  <si>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</si>
  <si>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</si>
  <si>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</si>
  <si>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</si>
  <si>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</si>
  <si>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</si>
  <si>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</si>
  <si>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</si>
  <si>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</si>
  <si>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</si>
  <si>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</si>
  <si>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</si>
  <si>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</si>
  <si>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</si>
  <si>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</si>
  <si>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</si>
  <si>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</si>
  <si>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</si>
  <si>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</si>
  <si>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</si>
  <si>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</si>
  <si>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</si>
  <si>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</si>
  <si>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</si>
  <si>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</si>
  <si>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</si>
  <si>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</si>
  <si>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</si>
  <si>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</si>
  <si>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</si>
  <si>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</si>
  <si>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</si>
  <si>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</si>
  <si>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</si>
  <si>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</si>
  <si>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</si>
  <si>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</si>
  <si>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</si>
  <si>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</si>
  <si>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</si>
  <si>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</si>
  <si>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</si>
  <si>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</si>
  <si>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</si>
  <si>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</si>
  <si>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</si>
  <si>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</si>
  <si>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</si>
  <si>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</si>
  <si>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</si>
  <si>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</si>
  <si>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</si>
  <si>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</si>
  <si>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</si>
  <si>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</si>
  <si>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</si>
  <si>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</si>
  <si>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</si>
  <si>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</si>
  <si>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</si>
  <si>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</si>
  <si>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</si>
  <si>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</si>
  <si>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</si>
  <si>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</si>
  <si>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</si>
  <si>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</si>
  <si>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</si>
  <si>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</si>
  <si>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</si>
  <si>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</si>
  <si>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</si>
  <si>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</si>
  <si>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</si>
  <si>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</si>
  <si>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</si>
  <si>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</si>
  <si>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</si>
  <si>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</si>
  <si>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</si>
  <si>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</si>
  <si>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</si>
  <si>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</si>
  <si>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</si>
  <si>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</si>
  <si>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</si>
  <si>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</si>
  <si>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</si>
  <si>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</si>
  <si>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</si>
  <si>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</si>
  <si>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</si>
  <si>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</si>
  <si>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</si>
  <si>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</si>
  <si>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</si>
  <si>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</si>
  <si>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</si>
  <si>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</si>
  <si>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</si>
  <si>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</si>
  <si>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</si>
  <si>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</si>
  <si>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</si>
  <si>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</si>
  <si>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</si>
  <si>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</si>
  <si>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</si>
  <si>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</si>
  <si>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</si>
  <si>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</si>
  <si>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</si>
  <si>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</si>
  <si>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</si>
  <si>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</si>
  <si>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</si>
  <si>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</si>
  <si>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</si>
  <si>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</si>
  <si>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</si>
  <si>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</si>
  <si>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</si>
  <si>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</si>
  <si>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</si>
  <si>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</si>
  <si>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</si>
  <si>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</si>
  <si>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</si>
  <si>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</si>
  <si>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</si>
  <si>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</si>
  <si>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</si>
  <si>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</si>
  <si>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</si>
  <si>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</si>
  <si>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</si>
  <si>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</si>
  <si>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</si>
  <si>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</si>
  <si>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</si>
  <si>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</si>
  <si>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</si>
  <si>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</si>
  <si>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</si>
  <si>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</si>
  <si>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</si>
  <si>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</si>
  <si>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</si>
  <si>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</si>
  <si>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</si>
  <si>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</si>
  <si>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</si>
  <si>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</si>
  <si>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</si>
  <si>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</si>
  <si>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</si>
  <si>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</si>
  <si>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</si>
  <si>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</si>
  <si>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</si>
  <si>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</si>
  <si>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</si>
  <si>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</si>
  <si>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</si>
  <si>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</si>
  <si>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</si>
  <si>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</si>
  <si>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</si>
  <si>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</si>
  <si>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</si>
  <si>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</si>
  <si>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</si>
  <si>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</si>
  <si>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</si>
  <si>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</si>
  <si>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</si>
  <si>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</si>
  <si>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</si>
  <si>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</si>
  <si>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</si>
  <si>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</si>
  <si>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</si>
  <si>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</si>
  <si>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</si>
  <si>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</si>
  <si>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</si>
  <si>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</si>
  <si>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</si>
  <si>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</si>
  <si>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</si>
  <si>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</si>
  <si>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</si>
  <si>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</si>
  <si>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</si>
  <si>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</si>
  <si>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</si>
  <si>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</si>
  <si>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</si>
  <si>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</si>
  <si>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</si>
  <si>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</si>
  <si>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</si>
  <si>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</si>
  <si>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</si>
  <si>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</si>
  <si>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</si>
  <si>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</si>
  <si>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</si>
  <si>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</si>
  <si>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</si>
  <si>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</si>
  <si>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</si>
  <si>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</si>
  <si>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</si>
  <si>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</si>
  <si>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</si>
  <si>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</si>
  <si>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</si>
  <si>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</si>
  <si>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</si>
  <si>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</si>
  <si>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</si>
  <si>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</si>
  <si>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</si>
  <si>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</si>
  <si>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</si>
  <si>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</si>
  <si>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</si>
  <si>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</si>
  <si>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</si>
  <si>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</si>
  <si>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</si>
  <si>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</si>
  <si>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</si>
  <si>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</si>
  <si>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</si>
  <si>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</si>
  <si>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</si>
  <si>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</si>
  <si>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</si>
  <si>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</si>
  <si>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</si>
  <si>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</si>
  <si>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</si>
  <si>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</si>
  <si>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</si>
  <si>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</si>
  <si>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</si>
  <si>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</si>
  <si>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</si>
  <si>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</si>
  <si>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</si>
  <si>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</si>
  <si>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</si>
  <si>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</si>
  <si>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</si>
  <si>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</si>
  <si>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</si>
  <si>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</si>
  <si>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</si>
  <si>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</si>
  <si>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</si>
  <si>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</si>
  <si>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</si>
  <si>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</si>
  <si>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</si>
  <si>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</si>
  <si>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</si>
  <si>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</si>
  <si>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</si>
  <si>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</si>
  <si>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</si>
  <si>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</si>
  <si>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</si>
  <si>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</si>
  <si>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</si>
  <si>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</si>
  <si>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</si>
  <si>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</si>
  <si>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</si>
  <si>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</si>
  <si>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</si>
  <si>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</si>
  <si>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</si>
  <si>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</si>
  <si>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</si>
  <si>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</si>
  <si>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</si>
  <si>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</si>
  <si>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</si>
  <si>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</si>
  <si>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</si>
  <si>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</si>
  <si>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</si>
  <si>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</si>
  <si>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</si>
  <si>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</si>
  <si>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</si>
  <si>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</si>
  <si>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</si>
  <si>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</si>
  <si>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</si>
  <si>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</si>
  <si>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</si>
  <si>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</si>
  <si>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</si>
  <si>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</si>
  <si>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</si>
  <si>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</si>
  <si>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</si>
  <si>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</si>
  <si>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</si>
  <si>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</si>
  <si>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</si>
  <si>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</si>
  <si>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</si>
  <si>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</si>
  <si>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</si>
  <si>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</si>
  <si>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</si>
  <si>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</si>
  <si>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</si>
  <si>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</si>
  <si>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</si>
  <si>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</si>
  <si>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</si>
  <si>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</si>
  <si>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</si>
  <si>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</si>
  <si>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</si>
  <si>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</si>
  <si>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</si>
  <si>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</si>
  <si>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</si>
  <si>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</si>
  <si>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</si>
  <si>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</si>
  <si>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</si>
  <si>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</si>
  <si>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</si>
  <si>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</si>
  <si>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</si>
  <si>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</si>
  <si>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</si>
  <si>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</si>
  <si>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</si>
  <si>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</si>
  <si>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</si>
  <si>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</si>
  <si>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</si>
  <si>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</si>
  <si>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</si>
  <si>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</si>
  <si>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</si>
  <si>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</si>
  <si>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</si>
  <si>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</si>
  <si>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</si>
  <si>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</si>
  <si>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</si>
  <si>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</si>
  <si>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</si>
  <si>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</si>
  <si>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</si>
  <si>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</si>
  <si>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</si>
  <si>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</si>
  <si>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</si>
  <si>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</si>
  <si>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</si>
  <si>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</si>
  <si>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</si>
  <si>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</si>
  <si>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</si>
  <si>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</si>
  <si>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</si>
  <si>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</si>
  <si>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</si>
  <si>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</si>
  <si>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</si>
  <si>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</si>
  <si>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</si>
  <si>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</si>
  <si>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</si>
  <si>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</si>
  <si>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</si>
  <si>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</si>
  <si>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</si>
  <si>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</si>
  <si>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</si>
  <si>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</si>
  <si>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</si>
  <si>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</si>
  <si>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</si>
  <si>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</si>
  <si>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</si>
  <si>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</si>
  <si>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</si>
  <si>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</si>
  <si>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</si>
  <si>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</si>
  <si>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</si>
  <si>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</si>
  <si>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</si>
  <si>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</si>
  <si>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</si>
  <si>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</si>
  <si>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</si>
  <si>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</si>
  <si>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</si>
  <si>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</si>
  <si>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</si>
  <si>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</si>
  <si>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</si>
  <si>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</si>
  <si>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</si>
  <si>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</si>
  <si>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</si>
  <si>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</si>
  <si>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</si>
  <si>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</si>
  <si>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</si>
  <si>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</si>
  <si>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</si>
  <si>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</si>
  <si>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</si>
  <si>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</si>
  <si>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</si>
  <si>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</si>
  <si>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</si>
  <si>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</si>
  <si>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</si>
  <si>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</si>
  <si>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</si>
  <si>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</si>
  <si>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</si>
  <si>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</si>
  <si>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</si>
  <si>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</si>
  <si>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</si>
  <si>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</si>
  <si>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</si>
  <si>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</si>
  <si>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</si>
  <si>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</si>
  <si>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</si>
  <si>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</si>
  <si>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</si>
  <si>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</si>
  <si>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</si>
  <si>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</si>
  <si>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</si>
  <si>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</si>
  <si>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</si>
  <si>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</si>
  <si>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</si>
  <si>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</si>
  <si>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</si>
  <si>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</si>
  <si>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</si>
  <si>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</si>
  <si>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</si>
  <si>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</si>
  <si>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</si>
  <si>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</si>
  <si>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</si>
  <si>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</si>
  <si>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</si>
  <si>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</si>
  <si>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</si>
  <si>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</si>
  <si>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</si>
  <si>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</si>
  <si>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</si>
  <si>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</si>
  <si>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</si>
  <si>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</si>
  <si>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</si>
  <si>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</si>
  <si>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</si>
  <si>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</si>
  <si>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</si>
  <si>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</si>
  <si>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</si>
  <si>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</si>
  <si>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</si>
  <si>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</si>
  <si>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</si>
  <si>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</si>
  <si>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</si>
  <si>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</si>
  <si>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</si>
  <si>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</si>
  <si>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</si>
  <si>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</si>
  <si>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</si>
  <si>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</si>
  <si>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</si>
  <si>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</si>
  <si>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</si>
  <si>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</si>
  <si>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</si>
  <si>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</si>
  <si>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</si>
  <si>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</si>
  <si>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</si>
  <si>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</si>
  <si>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</si>
  <si>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</si>
  <si>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</si>
  <si>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</si>
  <si>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</si>
  <si>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</si>
  <si>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</si>
  <si>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</si>
  <si>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</si>
  <si>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</si>
  <si>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</si>
  <si>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</si>
  <si>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</si>
  <si>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</si>
  <si>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</si>
  <si>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</si>
  <si>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</si>
  <si>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</si>
  <si>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</si>
  <si>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</si>
  <si>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</si>
  <si>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</si>
  <si>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</si>
  <si>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</si>
  <si>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</si>
  <si>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</si>
  <si>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</si>
  <si>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</si>
  <si>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</si>
  <si>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</si>
  <si>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</si>
  <si>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</si>
  <si>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</si>
  <si>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</si>
  <si>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</si>
  <si>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</si>
  <si>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</si>
  <si>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</si>
  <si>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</si>
  <si>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</si>
  <si>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</si>
  <si>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</si>
  <si>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</si>
  <si>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</si>
  <si>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</si>
  <si>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</si>
  <si>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</si>
  <si>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</si>
  <si>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</si>
  <si>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</si>
  <si>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</si>
  <si>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</si>
  <si>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</si>
  <si>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</si>
  <si>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</si>
  <si>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</si>
  <si>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</si>
  <si>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</si>
  <si>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</si>
  <si>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</si>
  <si>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</si>
  <si>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</si>
  <si>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</si>
  <si>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</si>
  <si>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</si>
  <si>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</si>
  <si>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</si>
  <si>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</si>
  <si>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</si>
  <si>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</si>
  <si>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</si>
  <si>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</si>
  <si>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</si>
  <si>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</si>
  <si>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</si>
  <si>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</si>
  <si>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</si>
  <si>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</si>
  <si>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</si>
  <si>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</si>
  <si>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</si>
  <si>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</si>
  <si>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</si>
  <si>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</si>
  <si>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</si>
  <si>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</si>
  <si>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</si>
  <si>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</si>
  <si>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</si>
  <si>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</si>
  <si>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</si>
  <si>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</si>
  <si>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</si>
  <si>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</si>
  <si>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</si>
  <si>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</si>
  <si>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</si>
  <si>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</si>
  <si>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</si>
  <si>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</si>
  <si>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</si>
  <si>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</si>
  <si>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</si>
  <si>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</si>
  <si>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</si>
  <si>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</si>
  <si>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</si>
  <si>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</si>
  <si>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</si>
  <si>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</si>
  <si>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</si>
  <si>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</si>
  <si>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</si>
  <si>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</si>
  <si>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</si>
  <si>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</si>
  <si>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</si>
  <si>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</si>
  <si>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</si>
  <si>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</si>
  <si>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</si>
  <si>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</si>
  <si>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</si>
  <si>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</si>
  <si>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</si>
  <si>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</si>
  <si>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</si>
  <si>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</si>
  <si>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</si>
  <si>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</si>
  <si>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</si>
  <si>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</si>
  <si>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</si>
  <si>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</si>
  <si>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</si>
  <si>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</si>
  <si>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</si>
  <si>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</si>
  <si>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</si>
  <si>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</si>
  <si>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</si>
  <si>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</si>
  <si>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</si>
  <si>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</si>
  <si>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</si>
  <si>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</si>
  <si>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</si>
  <si>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</si>
  <si>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</si>
  <si>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</si>
  <si>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</si>
  <si>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</si>
  <si>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</si>
  <si>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</si>
  <si>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</si>
  <si>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</si>
  <si>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</si>
  <si>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</si>
  <si>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</si>
  <si>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</si>
  <si>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</si>
  <si>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</si>
  <si>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</si>
  <si>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</si>
  <si>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</si>
  <si>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</si>
  <si>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</si>
  <si>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</si>
  <si>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</si>
  <si>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</si>
  <si>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</si>
  <si>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</si>
  <si>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</si>
  <si>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</si>
  <si>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</si>
  <si>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</si>
  <si>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</si>
  <si>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</si>
  <si>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</si>
  <si>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</si>
  <si>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</si>
  <si>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</si>
  <si>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</si>
  <si>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</si>
  <si>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</si>
  <si>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</si>
  <si>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</si>
  <si>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</si>
  <si>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</si>
  <si>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</si>
  <si>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</si>
  <si>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</si>
  <si>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</si>
  <si>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</si>
  <si>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</si>
  <si>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</si>
  <si>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</si>
  <si>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</si>
  <si>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</si>
  <si>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</si>
  <si>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</si>
  <si>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</si>
  <si>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</si>
  <si>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</si>
  <si>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</si>
  <si>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</si>
  <si>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</si>
  <si>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</si>
  <si>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</si>
  <si>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</si>
  <si>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</si>
  <si>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</si>
  <si>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</si>
  <si>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</si>
  <si>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</si>
  <si>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</si>
  <si>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</si>
  <si>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</si>
  <si>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</si>
  <si>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</si>
  <si>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</si>
  <si>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</si>
  <si>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</si>
  <si>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</si>
  <si>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</si>
  <si>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</si>
  <si>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</si>
  <si>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</si>
  <si>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</si>
  <si>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</si>
  <si>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</si>
  <si>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</si>
  <si>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</si>
  <si>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</si>
  <si>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</si>
  <si>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</si>
  <si>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</si>
  <si>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</si>
  <si>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</si>
  <si>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</si>
  <si>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</si>
  <si>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</si>
  <si>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</si>
  <si>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</si>
  <si>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</si>
  <si>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</si>
  <si>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</si>
  <si>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</si>
  <si>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</si>
  <si>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</si>
  <si>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</si>
  <si>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</si>
  <si>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</si>
  <si>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</si>
  <si>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</si>
  <si>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</si>
  <si>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</si>
  <si>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</si>
  <si>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</si>
  <si>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</si>
  <si>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</si>
  <si>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</si>
  <si>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</si>
  <si>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</si>
  <si>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</si>
  <si>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</si>
  <si>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</si>
  <si>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</si>
  <si>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</si>
  <si>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</si>
  <si>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</si>
  <si>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</si>
  <si>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</si>
  <si>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</si>
  <si>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</si>
  <si>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</si>
  <si>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</si>
  <si>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</si>
  <si>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</si>
  <si>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</si>
  <si>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</si>
  <si>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</si>
  <si>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</si>
  <si>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</si>
  <si>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</si>
  <si>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</si>
  <si>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</si>
  <si>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</si>
  <si>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</si>
  <si>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</si>
  <si>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</si>
  <si>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</si>
  <si>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</si>
  <si>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</si>
  <si>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</si>
  <si>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</si>
  <si>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</si>
  <si>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</si>
  <si>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</si>
  <si>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</si>
  <si>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</si>
  <si>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</si>
  <si>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</si>
  <si>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</si>
  <si>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</si>
  <si>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</si>
  <si>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</si>
  <si>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</si>
  <si>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</si>
  <si>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</si>
  <si>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</si>
  <si>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</si>
  <si>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</si>
  <si>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</si>
  <si>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</si>
  <si>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</si>
  <si>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</si>
  <si>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</si>
  <si>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</si>
  <si>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</si>
  <si>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</si>
  <si>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</si>
  <si>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</si>
  <si>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</si>
  <si>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</si>
  <si>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</si>
  <si>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</si>
  <si>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</si>
  <si>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</si>
  <si>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</si>
  <si>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</si>
  <si>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</si>
  <si>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</si>
  <si>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</si>
  <si>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</si>
  <si>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</si>
  <si>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</si>
  <si>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</si>
  <si>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</si>
  <si>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</si>
  <si>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</si>
  <si>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</si>
  <si>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</si>
  <si>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</si>
  <si>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</si>
  <si>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</si>
  <si>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</si>
  <si>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</si>
  <si>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</si>
  <si>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</si>
  <si>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</si>
  <si>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</si>
  <si>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</si>
  <si>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</si>
  <si>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</si>
  <si>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</si>
  <si>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</si>
  <si>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</si>
  <si>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</si>
  <si>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</si>
  <si>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</si>
  <si>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</si>
  <si>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</si>
  <si>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</si>
  <si>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</si>
  <si>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</si>
  <si>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</si>
  <si>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</si>
  <si>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</si>
  <si>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</si>
  <si>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</si>
  <si>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</si>
  <si>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</si>
  <si>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</si>
  <si>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</si>
  <si>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</si>
  <si>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</si>
  <si>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</si>
  <si>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</si>
  <si>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</si>
  <si>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</si>
  <si>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</si>
  <si>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</si>
  <si>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</si>
  <si>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</si>
  <si>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</si>
  <si>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</si>
  <si>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</si>
  <si>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</si>
  <si>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</si>
  <si>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</si>
  <si>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</si>
  <si>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</si>
  <si>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</si>
  <si>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</si>
  <si>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</si>
  <si>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</si>
  <si>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</si>
  <si>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</si>
  <si>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</si>
  <si>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</si>
  <si>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</si>
  <si>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</si>
  <si>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</si>
  <si>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</si>
  <si>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</si>
  <si>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</si>
  <si>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</si>
  <si>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</si>
  <si>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</si>
  <si>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</si>
  <si>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</si>
  <si>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</si>
  <si>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</si>
  <si>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</si>
  <si>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</si>
  <si>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</si>
  <si>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</si>
  <si>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</si>
  <si>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</si>
  <si>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</si>
  <si>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</si>
  <si>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</si>
  <si>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</si>
  <si>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</si>
  <si>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</si>
  <si>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</si>
  <si>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</si>
  <si>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</si>
  <si>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</si>
  <si>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</si>
  <si>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</si>
  <si>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</si>
  <si>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</si>
  <si>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</si>
  <si>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</si>
  <si>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</si>
  <si>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</si>
  <si>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</si>
  <si>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</si>
  <si>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</si>
  <si>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</si>
  <si>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</si>
  <si>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</si>
  <si>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</si>
  <si>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</si>
  <si>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</si>
  <si>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</si>
  <si>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</si>
  <si>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</si>
  <si>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</si>
  <si>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</si>
  <si>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</si>
  <si>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</si>
  <si>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</si>
  <si>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</si>
  <si>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</si>
  <si>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</si>
  <si>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</si>
  <si>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</si>
  <si>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</si>
  <si>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</si>
  <si>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</si>
  <si>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</si>
  <si>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</si>
  <si>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</si>
  <si>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</si>
  <si>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</si>
  <si>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</si>
  <si>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</si>
  <si>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</si>
  <si>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</si>
  <si>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</si>
  <si>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</si>
  <si>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</si>
  <si>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</si>
  <si>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</si>
  <si>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</si>
  <si>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</si>
  <si>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</si>
  <si>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</si>
  <si>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</si>
  <si>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</si>
  <si>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</si>
  <si>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</si>
  <si>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</si>
  <si>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</si>
  <si>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</si>
  <si>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</si>
  <si>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</si>
  <si>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</si>
  <si>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</si>
  <si>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</si>
  <si>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</si>
  <si>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</si>
  <si>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</si>
  <si>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</si>
  <si>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</si>
  <si>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</si>
  <si>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</si>
  <si>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</si>
  <si>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</si>
  <si>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</si>
  <si>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</si>
  <si>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</si>
  <si>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</si>
  <si>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</si>
  <si>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</si>
  <si>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</si>
  <si>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</si>
  <si>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</si>
  <si>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</si>
  <si>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</si>
  <si>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</si>
  <si>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</si>
  <si>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</si>
  <si>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</si>
  <si>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</si>
  <si>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</si>
  <si>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</si>
  <si>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</si>
  <si>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</si>
  <si>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</si>
  <si>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</si>
  <si>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</si>
  <si>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</si>
  <si>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</si>
  <si>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</si>
  <si>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</si>
  <si>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</si>
  <si>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</si>
  <si>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</si>
  <si>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</si>
  <si>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</si>
  <si>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</si>
  <si>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</si>
  <si>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</si>
  <si>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</si>
  <si>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</si>
  <si>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</si>
  <si>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</si>
  <si>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</si>
  <si>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</si>
  <si>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</si>
  <si>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</si>
  <si>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</si>
  <si>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</si>
  <si>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</si>
  <si>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</si>
  <si>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</si>
  <si>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</si>
  <si>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</si>
  <si>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</si>
  <si>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</si>
  <si>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</si>
  <si>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</si>
  <si>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</si>
  <si>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</si>
  <si>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</si>
  <si>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</si>
  <si>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</si>
  <si>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</si>
  <si>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</si>
  <si>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</si>
  <si>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</si>
  <si>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</si>
  <si>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</si>
  <si>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</si>
  <si>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</si>
  <si>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</si>
  <si>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</si>
  <si>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</si>
  <si>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</si>
  <si>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</si>
  <si>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</si>
  <si>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</si>
  <si>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</si>
  <si>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</si>
  <si>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</si>
  <si>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</si>
  <si>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</si>
  <si>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</si>
  <si>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</si>
  <si>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</si>
  <si>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</si>
  <si>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</si>
  <si>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</si>
  <si>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</si>
  <si>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</si>
  <si>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</si>
  <si>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</si>
  <si>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</si>
  <si>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</si>
  <si>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</si>
  <si>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</si>
  <si>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</si>
  <si>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</si>
  <si>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</si>
  <si>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</si>
  <si>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</si>
  <si>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</si>
  <si>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</si>
  <si>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</si>
  <si>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</si>
  <si>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</si>
  <si>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</si>
  <si>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</si>
  <si>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</si>
  <si>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</si>
  <si>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</si>
  <si>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</si>
  <si>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</si>
  <si>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</si>
  <si>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</si>
  <si>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</si>
  <si>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</si>
  <si>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</si>
  <si>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</si>
  <si>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</si>
  <si>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</si>
  <si>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</si>
  <si>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</si>
  <si>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</si>
  <si>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</si>
  <si>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</si>
  <si>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</si>
  <si>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</si>
  <si>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</si>
  <si>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</si>
  <si>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</si>
  <si>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</si>
  <si>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</si>
  <si>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</si>
  <si>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</si>
  <si>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</si>
  <si>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</si>
  <si>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</si>
  <si>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</si>
  <si>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</si>
  <si>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</si>
  <si>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</si>
  <si>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</si>
  <si>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</si>
  <si>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</si>
  <si>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</si>
  <si>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</si>
  <si>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</si>
  <si>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</si>
  <si>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</si>
  <si>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</si>
  <si>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</si>
  <si>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</si>
  <si>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</si>
  <si>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</si>
  <si>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</si>
  <si>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</si>
  <si>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</si>
  <si>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</si>
  <si>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</si>
  <si>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</si>
  <si>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</si>
  <si>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</si>
  <si>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</si>
  <si>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</si>
  <si>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</si>
  <si>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</si>
  <si>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</si>
  <si>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</si>
  <si>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</si>
  <si>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</si>
  <si>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</si>
  <si>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</si>
  <si>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</si>
  <si>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</si>
  <si>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</si>
  <si>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</si>
  <si>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</si>
  <si>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</si>
  <si>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</si>
  <si>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</si>
  <si>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</si>
  <si>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</si>
  <si>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</si>
  <si>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</si>
  <si>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</si>
  <si>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</si>
  <si>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</si>
  <si>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</si>
  <si>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</si>
  <si>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</si>
  <si>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</si>
  <si>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</si>
  <si>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</si>
  <si>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</si>
  <si>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</si>
  <si>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</si>
  <si>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</si>
  <si>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</si>
  <si>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</si>
  <si>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</si>
  <si>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</si>
  <si>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</si>
  <si>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</si>
  <si>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</si>
  <si>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</si>
  <si>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</si>
  <si>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</si>
  <si>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</si>
  <si>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</si>
  <si>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</si>
  <si>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</si>
  <si>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</si>
  <si>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</si>
  <si>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</si>
  <si>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</si>
  <si>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</si>
  <si>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</si>
  <si>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</si>
  <si>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</si>
  <si>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</si>
  <si>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</si>
  <si>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</si>
  <si>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</si>
  <si>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</si>
  <si>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</si>
  <si>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</si>
  <si>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</si>
  <si>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</si>
  <si>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</si>
  <si>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</si>
  <si>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</si>
  <si>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</si>
  <si>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</si>
  <si>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</si>
  <si>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</si>
  <si>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</si>
  <si>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</si>
  <si>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</si>
  <si>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</si>
  <si>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</si>
  <si>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</si>
  <si>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</si>
  <si>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</si>
  <si>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</si>
  <si>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</si>
  <si>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</si>
  <si>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</si>
  <si>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</si>
  <si>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</si>
  <si>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</si>
  <si>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</si>
  <si>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</si>
  <si>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</si>
  <si>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</si>
  <si>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</si>
  <si>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</si>
  <si>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</si>
  <si>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</si>
  <si>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</si>
  <si>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</si>
  <si>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</si>
  <si>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</si>
  <si>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</si>
  <si>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</si>
  <si>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</si>
  <si>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</si>
  <si>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</si>
  <si>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</si>
  <si>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</si>
  <si>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</si>
  <si>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</si>
  <si>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</si>
  <si>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</si>
  <si>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</si>
  <si>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</si>
  <si>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</si>
  <si>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</si>
  <si>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</si>
  <si>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</si>
  <si>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</si>
  <si>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</si>
  <si>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</si>
  <si>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</si>
  <si>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</si>
  <si>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</si>
  <si>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</si>
  <si>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</si>
  <si>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</si>
  <si>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</si>
  <si>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</si>
  <si>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</si>
  <si>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</si>
  <si>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</si>
  <si>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</si>
  <si>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</si>
  <si>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</si>
  <si>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</si>
  <si>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</si>
  <si>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</si>
  <si>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</si>
  <si>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</si>
  <si>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</si>
  <si>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</si>
  <si>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</si>
  <si>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</si>
  <si>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</si>
  <si>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</si>
  <si>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</si>
  <si>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</si>
  <si>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</si>
  <si>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</si>
  <si>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</si>
  <si>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</si>
  <si>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</si>
  <si>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</si>
  <si>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</si>
  <si>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</si>
  <si>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</si>
  <si>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</si>
  <si>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</si>
  <si>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</si>
  <si>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</si>
  <si>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</si>
  <si>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</si>
  <si>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</si>
  <si>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</si>
  <si>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</si>
  <si>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</si>
  <si>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</si>
  <si>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</si>
  <si>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</si>
  <si>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</si>
  <si>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</si>
  <si>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</si>
  <si>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</si>
  <si>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</si>
  <si>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</si>
  <si>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</si>
  <si>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</si>
  <si>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</si>
  <si>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</si>
  <si>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</si>
  <si>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</si>
  <si>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</si>
  <si>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</si>
  <si>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</si>
  <si>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</si>
  <si>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</si>
  <si>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</si>
  <si>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</si>
  <si>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</si>
  <si>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</si>
  <si>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</si>
  <si>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</si>
  <si>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</si>
  <si>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</si>
  <si>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</si>
  <si>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</si>
  <si>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</si>
  <si>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</si>
  <si>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</si>
  <si>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</si>
  <si>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</si>
  <si>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</si>
  <si>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</si>
  <si>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</si>
  <si>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</si>
  <si>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</si>
  <si>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</si>
  <si>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</si>
  <si>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</si>
  <si>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</si>
  <si>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</si>
  <si>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</si>
  <si>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</si>
  <si>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</si>
  <si>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</si>
  <si>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</si>
  <si>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</si>
  <si>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</si>
  <si>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</si>
  <si>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</si>
  <si>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</si>
  <si>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</si>
  <si>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</si>
  <si>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</si>
  <si>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</si>
  <si>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</si>
  <si>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</si>
  <si>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</si>
  <si>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</si>
  <si>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</si>
  <si>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</si>
  <si>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</si>
  <si>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</si>
  <si>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</si>
  <si>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</si>
  <si>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</si>
  <si>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</si>
  <si>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</si>
  <si>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</si>
  <si>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</si>
  <si>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</si>
  <si>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</si>
  <si>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</si>
  <si>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</si>
  <si>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</si>
  <si>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</si>
  <si>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</si>
  <si>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</si>
  <si>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</si>
  <si>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</si>
  <si>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</si>
  <si>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</si>
  <si>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</si>
  <si>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</si>
  <si>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</si>
  <si>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</si>
  <si>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</si>
  <si>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</si>
  <si>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</si>
  <si>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</si>
  <si>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</si>
  <si>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</si>
  <si>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</si>
  <si>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</si>
  <si>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</si>
  <si>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</si>
  <si>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</si>
  <si>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</si>
  <si>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</si>
  <si>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</si>
  <si>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</si>
  <si>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</si>
  <si>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</si>
  <si>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</si>
  <si>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</si>
  <si>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</si>
  <si>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</si>
  <si>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</si>
  <si>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</si>
  <si>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</si>
  <si>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</si>
  <si>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</si>
  <si>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</si>
  <si>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</si>
  <si>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</si>
  <si>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</si>
  <si>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</si>
  <si>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</si>
  <si>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</si>
  <si>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</si>
  <si>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</si>
  <si>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</si>
  <si>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</si>
  <si>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</si>
  <si>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</si>
  <si>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</si>
  <si>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</si>
  <si>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</si>
  <si>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</si>
  <si>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</si>
  <si>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</si>
  <si>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</si>
  <si>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</si>
  <si>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</si>
  <si>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</si>
  <si>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</si>
  <si>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</si>
  <si>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</si>
  <si>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</si>
  <si>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</si>
  <si>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</si>
  <si>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</si>
  <si>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</si>
  <si>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</si>
  <si>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</si>
  <si>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</si>
  <si>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</si>
  <si>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</si>
  <si>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</si>
  <si>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</si>
  <si>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</si>
  <si>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</si>
  <si>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</si>
  <si>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</si>
  <si>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</si>
  <si>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</si>
  <si>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</si>
  <si>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</si>
  <si>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</si>
  <si>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</si>
  <si>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</si>
  <si>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</si>
  <si>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</si>
  <si>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</si>
  <si>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</si>
  <si>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</si>
  <si>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</si>
  <si>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</si>
  <si>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</si>
  <si>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</si>
  <si>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</si>
  <si>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</si>
  <si>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</si>
  <si>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</si>
  <si>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</si>
  <si>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</si>
  <si>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</si>
  <si>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</si>
  <si>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</si>
  <si>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</si>
  <si>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</si>
  <si>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</si>
  <si>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</si>
  <si>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</si>
  <si>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</si>
  <si>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</si>
  <si>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</si>
  <si>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</si>
  <si>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</si>
  <si>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</si>
  <si>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</si>
  <si>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</si>
  <si>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</si>
  <si>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</si>
  <si>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</si>
  <si>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</si>
  <si>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</si>
  <si>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</si>
  <si>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</si>
  <si>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</si>
  <si>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</si>
  <si>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</si>
  <si>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</si>
  <si>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</si>
  <si>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</si>
  <si>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</si>
  <si>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</si>
  <si>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</si>
  <si>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</si>
  <si>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</si>
  <si>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</si>
  <si>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</si>
  <si>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</si>
  <si>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</si>
  <si>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</si>
  <si>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</si>
  <si>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</si>
  <si>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</si>
  <si>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</si>
  <si>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</si>
  <si>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</si>
  <si>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</si>
  <si>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</si>
  <si>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</si>
  <si>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</si>
  <si>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</si>
  <si>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</si>
  <si>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</si>
  <si>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</si>
  <si>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</si>
  <si>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</si>
  <si>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</si>
  <si>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</si>
  <si>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</si>
  <si>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</si>
  <si>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</si>
  <si>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</si>
  <si>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</si>
  <si>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</si>
  <si>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</si>
  <si>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</si>
  <si>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</si>
  <si>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</si>
  <si>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</si>
  <si>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</si>
  <si>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</si>
  <si>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</si>
  <si>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</si>
  <si>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</si>
  <si>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</si>
  <si>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</si>
  <si>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</si>
  <si>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</si>
  <si>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</si>
  <si>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</si>
  <si>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</si>
  <si>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</si>
  <si>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</si>
  <si>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</si>
  <si>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</si>
  <si>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</si>
  <si>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</si>
  <si>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</si>
  <si>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</si>
  <si>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</si>
  <si>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</si>
  <si>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</si>
  <si>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</si>
  <si>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</si>
  <si>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</si>
  <si>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</si>
  <si>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</si>
  <si>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</si>
  <si>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</si>
  <si>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</si>
  <si>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</si>
  <si>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</si>
  <si>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</si>
  <si>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</si>
  <si>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</si>
  <si>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</si>
  <si>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</si>
  <si>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</si>
  <si>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</si>
  <si>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</si>
  <si>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</si>
  <si>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</si>
  <si>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</si>
  <si>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</si>
  <si>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</si>
  <si>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</si>
  <si>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</si>
  <si>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</si>
  <si>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</si>
  <si>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</si>
  <si>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</si>
  <si>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</si>
  <si>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</si>
  <si>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</si>
  <si>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</si>
  <si>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</si>
  <si>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</si>
  <si>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</si>
  <si>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</si>
  <si>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</si>
  <si>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</si>
  <si>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</si>
  <si>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</si>
  <si>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</si>
  <si>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</si>
  <si>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</si>
  <si>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</si>
  <si>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</si>
  <si>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</si>
  <si>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</si>
  <si>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</si>
  <si>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</si>
  <si>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</si>
  <si>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</si>
  <si>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</si>
  <si>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</si>
  <si>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</si>
  <si>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</si>
  <si>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</si>
  <si>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</si>
  <si>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</si>
  <si>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</si>
  <si>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</si>
  <si>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</si>
  <si>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</si>
  <si>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</si>
  <si>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</si>
  <si>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</si>
  <si>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</si>
  <si>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</si>
  <si>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</si>
  <si>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</si>
  <si>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</si>
  <si>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</si>
  <si>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</si>
  <si>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</si>
  <si>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</si>
  <si>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</si>
  <si>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</si>
  <si>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</si>
  <si>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</si>
  <si>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</si>
  <si>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</si>
  <si>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</si>
  <si>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</si>
  <si>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</si>
  <si>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</si>
  <si>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</si>
  <si>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</si>
  <si>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</si>
  <si>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</si>
  <si>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</si>
  <si>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</si>
  <si>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</si>
  <si>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</si>
  <si>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</si>
  <si>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</si>
  <si>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</si>
  <si>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</si>
  <si>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</si>
  <si>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</si>
  <si>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</si>
  <si>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</si>
  <si>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</si>
  <si>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</si>
  <si>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</si>
  <si>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</si>
  <si>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</si>
  <si>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</si>
  <si>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</si>
  <si>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</si>
  <si>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</si>
  <si>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</si>
  <si>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</si>
  <si>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</si>
  <si>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</si>
  <si>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</si>
  <si>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</si>
  <si>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</si>
  <si>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</si>
  <si>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</si>
  <si>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</si>
  <si>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</si>
  <si>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</si>
  <si>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</si>
  <si>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</si>
  <si>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</si>
  <si>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</si>
  <si>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</si>
  <si>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</si>
  <si>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</si>
  <si>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</si>
  <si>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</si>
  <si>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</si>
  <si>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</si>
  <si>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</si>
  <si>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</si>
  <si>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</si>
  <si>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</si>
  <si>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</si>
  <si>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</si>
  <si>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</si>
  <si>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</si>
  <si>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</si>
  <si>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</si>
  <si>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</si>
  <si>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</si>
  <si>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</si>
  <si>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</si>
  <si>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</si>
  <si>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</si>
  <si>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</si>
  <si>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</si>
  <si>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</si>
  <si>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</si>
  <si>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</si>
  <si>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</si>
  <si>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</si>
  <si>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</si>
  <si>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</si>
  <si>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</si>
  <si>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</si>
  <si>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</si>
  <si>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</si>
  <si>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</si>
  <si>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</si>
  <si>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</si>
  <si>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</si>
  <si>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</si>
  <si>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</si>
  <si>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</si>
  <si>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</si>
  <si>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</si>
  <si>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</si>
  <si>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</si>
  <si>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</si>
  <si>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</si>
  <si>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</si>
  <si>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</si>
  <si>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</si>
  <si>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</si>
  <si>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</si>
  <si>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</si>
  <si>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</si>
  <si>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</si>
  <si>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</si>
  <si>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</si>
  <si>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</si>
  <si>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</si>
  <si>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</si>
  <si>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</si>
  <si>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</si>
  <si>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</si>
  <si>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</si>
  <si>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</si>
  <si>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</si>
  <si>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</si>
  <si>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</si>
  <si>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</si>
  <si>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</si>
  <si>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</si>
  <si>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</si>
  <si>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</si>
  <si>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</si>
  <si>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</si>
  <si>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</si>
  <si>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</si>
  <si>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</si>
  <si>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</si>
  <si>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</si>
  <si>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</si>
  <si>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</si>
  <si>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</si>
  <si>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</si>
  <si>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</si>
  <si>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</si>
  <si>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</si>
  <si>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</si>
  <si>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</si>
  <si>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</si>
  <si>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</si>
  <si>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</si>
  <si>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</si>
  <si>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</si>
  <si>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</si>
  <si>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</si>
  <si>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</si>
  <si>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</si>
  <si>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</si>
  <si>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</si>
  <si>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</si>
  <si>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</si>
  <si>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</si>
  <si>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</si>
  <si>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</si>
  <si>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</si>
  <si>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</si>
  <si>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</si>
  <si>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</si>
  <si>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</si>
  <si>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</si>
  <si>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</si>
  <si>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</si>
  <si>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</si>
  <si>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</si>
  <si>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</si>
  <si>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</si>
  <si>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</si>
  <si>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</si>
  <si>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</si>
  <si>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</si>
  <si>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</si>
  <si>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</si>
  <si>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</si>
  <si>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</si>
  <si>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</si>
  <si>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</si>
  <si>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</si>
  <si>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</si>
  <si>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</si>
  <si>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</si>
  <si>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</si>
  <si>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</si>
  <si>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</si>
  <si>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</si>
  <si>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</si>
  <si>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</si>
  <si>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</si>
  <si>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</si>
  <si>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</si>
  <si>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</si>
  <si>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</si>
  <si>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</si>
  <si>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</si>
  <si>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</si>
  <si>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</si>
  <si>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</si>
  <si>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</si>
  <si>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</si>
  <si>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</si>
  <si>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</si>
  <si>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</si>
  <si>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</si>
  <si>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</si>
  <si>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</si>
  <si>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</si>
  <si>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</si>
  <si>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</si>
  <si>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</si>
  <si>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</si>
  <si>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</si>
  <si>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</si>
  <si>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</si>
  <si>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</si>
  <si>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</si>
  <si>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</si>
  <si>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</si>
  <si>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</si>
  <si>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</si>
  <si>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</si>
  <si>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</si>
  <si>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</si>
  <si>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</si>
  <si>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</si>
  <si>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</si>
  <si>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</si>
  <si>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</si>
  <si>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</si>
  <si>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</si>
  <si>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</si>
  <si>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</si>
  <si>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</si>
  <si>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</si>
  <si>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</si>
  <si>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</si>
  <si>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</si>
  <si>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</si>
  <si>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</si>
  <si>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</si>
  <si>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</si>
  <si>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</si>
  <si>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</si>
  <si>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</si>
  <si>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</si>
  <si>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</si>
  <si>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</si>
  <si>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</si>
  <si>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</si>
  <si>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</si>
  <si>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</si>
  <si>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</si>
  <si>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</si>
  <si>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</si>
  <si>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</si>
  <si>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</si>
  <si>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</si>
  <si>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</si>
  <si>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</si>
  <si>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</si>
  <si>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</si>
  <si>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</si>
  <si>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</si>
  <si>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</si>
  <si>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</si>
  <si>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</si>
  <si>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</si>
  <si>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</si>
  <si>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</si>
  <si>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</si>
  <si>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</si>
  <si>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</si>
  <si>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</si>
  <si>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</si>
  <si>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</si>
  <si>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</si>
  <si>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</si>
  <si>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</si>
  <si>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</si>
  <si>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</si>
  <si>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</si>
  <si>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</si>
  <si>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</si>
  <si>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</si>
  <si>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</si>
  <si>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</si>
  <si>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</si>
  <si>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</si>
  <si>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</si>
  <si>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</si>
  <si>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</si>
  <si>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</si>
  <si>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</si>
  <si>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</si>
  <si>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</si>
  <si>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</si>
  <si>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</si>
  <si>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</si>
  <si>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</si>
  <si>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</si>
  <si>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</si>
  <si>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</si>
  <si>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</si>
  <si>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</si>
  <si>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</si>
  <si>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</si>
  <si>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</si>
  <si>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</si>
  <si>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</si>
  <si>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</si>
  <si>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</si>
  <si>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</si>
  <si>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</si>
  <si>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</si>
  <si>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</si>
  <si>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</si>
  <si>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</si>
  <si>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</si>
  <si>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</si>
  <si>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</si>
  <si>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</si>
  <si>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</si>
  <si>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</si>
  <si>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</si>
  <si>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</si>
  <si>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</si>
  <si>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</si>
  <si>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</si>
  <si>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</si>
  <si>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</si>
  <si>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</si>
  <si>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</si>
  <si>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</si>
  <si>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</si>
  <si>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</si>
  <si>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</si>
  <si>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</si>
  <si>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</si>
  <si>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</si>
  <si>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</si>
  <si>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</si>
  <si>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</si>
  <si>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</si>
  <si>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</si>
  <si>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</si>
  <si>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</si>
  <si>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</si>
  <si>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</si>
  <si>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</si>
  <si>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</si>
  <si>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</si>
  <si>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</si>
  <si>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</si>
  <si>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</si>
  <si>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</si>
  <si>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</si>
  <si>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</si>
  <si>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</si>
  <si>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</si>
  <si>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</si>
  <si>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</si>
  <si>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</si>
  <si>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</si>
  <si>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</si>
  <si>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</si>
  <si>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</si>
  <si>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</si>
  <si>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</si>
  <si>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</si>
  <si>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</si>
  <si>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</si>
  <si>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</si>
  <si>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</si>
  <si>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</si>
  <si>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</si>
  <si>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</si>
  <si>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</si>
  <si>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</si>
  <si>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</si>
  <si>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</si>
  <si>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</si>
  <si>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</si>
  <si>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</si>
  <si>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</si>
  <si>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</si>
  <si>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</si>
  <si>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</si>
  <si>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</si>
  <si>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</si>
  <si>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</si>
  <si>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</si>
  <si>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</si>
  <si>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</si>
  <si>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</si>
  <si>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</si>
  <si>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</si>
  <si>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</si>
  <si>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</si>
  <si>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</si>
  <si>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</si>
  <si>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</si>
  <si>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</si>
  <si>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</si>
  <si>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</si>
  <si>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</si>
  <si>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</si>
  <si>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</si>
  <si>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</si>
  <si>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</si>
  <si>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</si>
  <si>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</si>
  <si>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</si>
  <si>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</si>
  <si>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</si>
  <si>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</si>
  <si>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</si>
  <si>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</si>
  <si>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</si>
  <si>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</si>
  <si>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</si>
  <si>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</si>
  <si>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</si>
  <si>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</si>
  <si>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</si>
  <si>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</si>
  <si>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</si>
  <si>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</si>
  <si>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</si>
  <si>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</si>
  <si>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</si>
  <si>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</si>
  <si>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</si>
  <si>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</si>
  <si>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</si>
  <si>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</si>
  <si>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</si>
  <si>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</si>
  <si>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</si>
  <si>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</si>
  <si>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</si>
  <si>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</si>
  <si>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</si>
  <si>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</si>
  <si>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</si>
  <si>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</si>
  <si>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</si>
  <si>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</si>
  <si>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</si>
  <si>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</si>
  <si>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</si>
  <si>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</si>
  <si>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</si>
  <si>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</si>
  <si>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</si>
  <si>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</si>
  <si>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</si>
  <si>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</si>
  <si>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</si>
  <si>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</si>
  <si>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</si>
  <si>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</si>
  <si>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</si>
  <si>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</si>
  <si>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</si>
  <si>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</si>
  <si>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</si>
  <si>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</si>
  <si>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</si>
  <si>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</si>
  <si>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</si>
  <si>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</si>
  <si>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</si>
  <si>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</si>
  <si>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</si>
  <si>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</si>
  <si>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</si>
  <si>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</si>
  <si>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</si>
  <si>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</si>
  <si>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</si>
  <si>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</si>
  <si>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</si>
  <si>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</si>
  <si>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</si>
  <si>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</si>
  <si>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</si>
  <si>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</si>
  <si>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</si>
  <si>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</si>
  <si>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</si>
  <si>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</si>
  <si>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</si>
  <si>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</si>
  <si>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</si>
  <si>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</si>
  <si>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</si>
  <si>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</si>
  <si>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</si>
  <si>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</si>
  <si>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</si>
  <si>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</si>
  <si>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</si>
  <si>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</si>
  <si>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</si>
  <si>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</si>
  <si>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</si>
  <si>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</si>
  <si>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</si>
  <si>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</si>
  <si>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</si>
  <si>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</si>
  <si>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</si>
  <si>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</si>
  <si>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</si>
  <si>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</si>
  <si>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</si>
  <si>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</si>
  <si>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</si>
  <si>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</si>
  <si>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</si>
  <si>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</si>
  <si>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</si>
  <si>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</si>
  <si>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</si>
  <si>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</si>
  <si>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</si>
  <si>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</si>
  <si>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</si>
  <si>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</si>
  <si>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</si>
  <si>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</si>
  <si>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</si>
  <si>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</si>
  <si>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</si>
  <si>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</si>
  <si>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</si>
  <si>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</si>
  <si>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</si>
  <si>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</si>
  <si>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</si>
  <si>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</si>
  <si>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</si>
  <si>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</si>
  <si>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</si>
  <si>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</si>
  <si>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</si>
  <si>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</si>
  <si>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</si>
  <si>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</si>
  <si>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</si>
  <si>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</si>
  <si>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</si>
  <si>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</si>
  <si>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</si>
  <si>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</si>
  <si>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</si>
  <si>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</si>
  <si>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</si>
  <si>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</si>
  <si>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</si>
  <si>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</si>
  <si>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</si>
  <si>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</si>
  <si>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</si>
  <si>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</si>
  <si>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</si>
  <si>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</si>
  <si>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</si>
  <si>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</si>
  <si>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</si>
  <si>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</si>
  <si>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</si>
  <si>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</si>
  <si>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</si>
  <si>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</si>
  <si>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</si>
  <si>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</si>
  <si>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</si>
  <si>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</si>
  <si>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</si>
  <si>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</si>
  <si>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</si>
  <si>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</si>
  <si>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</si>
  <si>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</si>
  <si>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</si>
  <si>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</si>
  <si>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</si>
  <si>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</si>
  <si>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</si>
  <si>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</si>
  <si>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</si>
  <si>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</si>
  <si>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</si>
  <si>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</si>
  <si>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</si>
  <si>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</si>
  <si>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</si>
  <si>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</si>
  <si>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</si>
  <si>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</si>
  <si>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</si>
  <si>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</si>
  <si>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</si>
  <si>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</si>
  <si>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</si>
  <si>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</si>
  <si>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</si>
  <si>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</si>
  <si>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</si>
  <si>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</si>
  <si>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</si>
  <si>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</si>
  <si>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</si>
  <si>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</si>
  <si>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</si>
  <si>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</si>
  <si>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</si>
  <si>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</si>
  <si>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</si>
  <si>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</si>
  <si>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</si>
  <si>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</si>
  <si>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</si>
  <si>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</si>
  <si>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</si>
  <si>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</si>
  <si>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</si>
  <si>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</si>
  <si>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</si>
  <si>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</si>
  <si>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</si>
  <si>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</si>
  <si>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</si>
  <si>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</si>
  <si>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</si>
  <si>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</si>
  <si>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</si>
  <si>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</si>
  <si>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</si>
  <si>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</si>
  <si>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</si>
  <si>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</si>
  <si>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</si>
  <si>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</si>
  <si>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</si>
  <si>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</si>
  <si>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</si>
  <si>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</si>
  <si>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</si>
  <si>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</si>
  <si>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</si>
  <si>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</si>
  <si>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</si>
  <si>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</si>
  <si>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</si>
  <si>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</si>
  <si>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</si>
  <si>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</si>
  <si>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</si>
  <si>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</si>
  <si>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</si>
  <si>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</si>
  <si>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</si>
  <si>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</si>
  <si>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</si>
  <si>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</si>
  <si>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</si>
  <si>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</si>
  <si>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</si>
  <si>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</si>
  <si>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</si>
  <si>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</si>
  <si>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</si>
  <si>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</si>
  <si>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</si>
  <si>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</si>
  <si>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</si>
  <si>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</si>
  <si>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</si>
  <si>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</si>
  <si>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</si>
  <si>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</si>
  <si>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</si>
  <si>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</si>
  <si>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</si>
  <si>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</si>
  <si>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</si>
  <si>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</si>
  <si>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</si>
  <si>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</si>
  <si>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</si>
  <si>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</si>
  <si>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</si>
  <si>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</si>
  <si>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</si>
  <si>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</si>
  <si>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</si>
  <si>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</si>
  <si>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</si>
  <si>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</si>
  <si>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</si>
  <si>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</si>
  <si>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</si>
  <si>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</si>
  <si>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</si>
  <si>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</si>
  <si>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</si>
  <si>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</si>
  <si>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</si>
  <si>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</si>
  <si>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</si>
  <si>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</si>
  <si>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</si>
  <si>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</si>
  <si>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</si>
  <si>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</si>
  <si>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</si>
  <si>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</si>
  <si>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</si>
  <si>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</si>
  <si>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</si>
  <si>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</si>
  <si>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</si>
  <si>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</si>
  <si>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</si>
  <si>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</si>
  <si>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</si>
  <si>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</si>
  <si>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</si>
  <si>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</si>
  <si>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</si>
  <si>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</si>
  <si>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</si>
  <si>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</si>
  <si>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</si>
  <si>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</si>
  <si>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</si>
  <si>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</si>
  <si>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</si>
  <si>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</si>
  <si>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</si>
  <si>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</si>
  <si>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</si>
  <si>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</si>
  <si>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</si>
  <si>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</si>
  <si>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</si>
  <si>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</si>
  <si>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</si>
  <si>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</si>
  <si>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</si>
  <si>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</si>
  <si>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</si>
  <si>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</si>
  <si>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</si>
  <si>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</si>
  <si>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</si>
  <si>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</si>
  <si>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</si>
  <si>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</si>
  <si>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</si>
  <si>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</si>
  <si>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</si>
  <si>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</si>
  <si>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</si>
  <si>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</si>
  <si>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</si>
  <si>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</si>
  <si>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</si>
  <si>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</si>
  <si>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</si>
  <si>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</si>
  <si>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</si>
  <si>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</si>
  <si>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</si>
  <si>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</si>
  <si>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</si>
  <si>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</si>
  <si>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</si>
  <si>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</si>
  <si>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</si>
  <si>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</si>
  <si>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</si>
  <si>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</si>
  <si>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</si>
  <si>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</si>
  <si>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</si>
  <si>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</si>
  <si>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</si>
  <si>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</si>
  <si>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</si>
  <si>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</si>
  <si>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</si>
  <si>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</si>
  <si>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</si>
  <si>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</si>
  <si>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</si>
  <si>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</si>
  <si>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</si>
  <si>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</si>
  <si>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</si>
  <si>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</si>
  <si>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</si>
  <si>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</si>
  <si>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</si>
  <si>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</si>
  <si>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</si>
  <si>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</si>
  <si>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</si>
  <si>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</si>
  <si>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</si>
  <si>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</si>
  <si>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</si>
  <si>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</si>
  <si>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</si>
  <si>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</si>
  <si>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</si>
  <si>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</si>
  <si>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</si>
  <si>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</si>
  <si>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</si>
  <si>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</si>
  <si>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</si>
  <si>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</si>
  <si>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</si>
  <si>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</si>
  <si>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</si>
  <si>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</si>
  <si>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</si>
  <si>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</si>
  <si>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</si>
  <si>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</si>
  <si>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</si>
  <si>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</si>
  <si>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</si>
  <si>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</si>
  <si>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</si>
  <si>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</si>
  <si>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</si>
  <si>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</si>
  <si>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</si>
  <si>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</si>
  <si>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</si>
  <si>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</si>
  <si>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</si>
  <si>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</si>
  <si>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</si>
  <si>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</si>
  <si>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</si>
  <si>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</si>
  <si>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</si>
  <si>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</si>
  <si>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</si>
  <si>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</si>
  <si>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</si>
  <si>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</si>
  <si>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</si>
  <si>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</si>
  <si>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</si>
  <si>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</si>
  <si>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</si>
  <si>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</si>
  <si>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</si>
  <si>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</si>
  <si>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</si>
  <si>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</si>
  <si>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</si>
  <si>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</si>
  <si>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</si>
  <si>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</si>
  <si>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</si>
  <si>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</si>
  <si>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</si>
  <si>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</si>
  <si>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</si>
  <si>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</si>
  <si>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</si>
  <si>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</si>
  <si>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</si>
  <si>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</si>
  <si>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</si>
  <si>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</si>
  <si>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</si>
  <si>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</si>
  <si>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</si>
  <si>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</si>
  <si>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</si>
  <si>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</si>
  <si>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</si>
  <si>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</si>
  <si>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</si>
  <si>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</si>
  <si>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</si>
  <si>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</si>
  <si>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</si>
  <si>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</si>
  <si>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</si>
  <si>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</si>
  <si>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</si>
  <si>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</si>
  <si>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</si>
  <si>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</si>
  <si>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</si>
  <si>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</si>
  <si>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</si>
  <si>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</si>
  <si>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</si>
  <si>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</si>
  <si>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</si>
  <si>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</si>
  <si>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</si>
  <si>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</si>
  <si>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</si>
  <si>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</si>
  <si>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</si>
  <si>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</si>
  <si>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</si>
  <si>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</si>
  <si>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</si>
  <si>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</si>
  <si>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</si>
  <si>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</si>
  <si>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</si>
  <si>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</si>
  <si>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</si>
  <si>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</si>
  <si>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</si>
  <si>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</si>
  <si>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</si>
  <si>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</si>
  <si>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</si>
  <si>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</si>
  <si>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</si>
  <si>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</si>
  <si>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</si>
  <si>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</si>
  <si>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</si>
  <si>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</si>
  <si>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</si>
  <si>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</si>
  <si>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</si>
  <si>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</si>
  <si>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</si>
  <si>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</si>
  <si>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</si>
  <si>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</si>
  <si>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</si>
  <si>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</si>
  <si>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</si>
  <si>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</si>
  <si>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</si>
  <si>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</si>
  <si>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</si>
  <si>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</si>
  <si>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</si>
  <si>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</si>
  <si>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</si>
  <si>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</si>
  <si>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</si>
  <si>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</si>
  <si>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</si>
  <si>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</si>
  <si>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</si>
  <si>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</si>
  <si>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</si>
  <si>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</si>
  <si>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</si>
  <si>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</si>
  <si>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</si>
  <si>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</si>
  <si>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</si>
  <si>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</si>
  <si>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</si>
  <si>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</si>
  <si>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</si>
  <si>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</si>
  <si>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</si>
  <si>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</si>
  <si>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</si>
  <si>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</si>
  <si>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</si>
  <si>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</si>
  <si>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</si>
  <si>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</si>
  <si>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</si>
  <si>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</si>
  <si>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</si>
  <si>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</si>
  <si>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</si>
  <si>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</si>
  <si>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</si>
  <si>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</si>
  <si>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</si>
  <si>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</si>
  <si>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</si>
  <si>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</si>
  <si>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</si>
  <si>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</si>
  <si>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</si>
  <si>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</si>
  <si>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</si>
  <si>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</si>
  <si>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</si>
  <si>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</si>
  <si>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</si>
  <si>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</si>
  <si>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</si>
  <si>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</si>
  <si>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</si>
  <si>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</si>
  <si>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</si>
  <si>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</si>
  <si>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</si>
  <si>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</si>
  <si>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</si>
  <si>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</si>
  <si>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</si>
  <si>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</si>
  <si>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</si>
  <si>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</si>
  <si>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</si>
  <si>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</si>
  <si>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</si>
  <si>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</si>
  <si>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</si>
  <si>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</si>
  <si>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</si>
  <si>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</si>
  <si>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</si>
  <si>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</si>
  <si>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</si>
  <si>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</si>
  <si>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</si>
  <si>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</si>
  <si>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</si>
  <si>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</si>
  <si>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</si>
  <si>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</si>
  <si>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</si>
  <si>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</si>
  <si>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</si>
  <si>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</si>
  <si>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</si>
  <si>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</si>
  <si>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</si>
  <si>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</si>
  <si>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</si>
  <si>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</si>
  <si>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</si>
  <si>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</si>
  <si>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</si>
  <si>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</si>
  <si>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</si>
  <si>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</si>
  <si>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</si>
  <si>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</si>
  <si>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</si>
  <si>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</si>
  <si>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</si>
  <si>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</si>
  <si>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</si>
  <si>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</si>
  <si>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</si>
  <si>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</si>
  <si>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</si>
  <si>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</si>
  <si>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</si>
  <si>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</si>
  <si>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</si>
  <si>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</si>
  <si>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</si>
  <si>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</si>
  <si>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</si>
  <si>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</si>
  <si>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</si>
  <si>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</si>
  <si>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</si>
  <si>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</si>
  <si>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</si>
  <si>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</si>
  <si>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</si>
  <si>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</si>
  <si>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</si>
  <si>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</si>
  <si>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</si>
  <si>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</si>
  <si>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</si>
  <si>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</si>
  <si>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</si>
  <si>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</si>
  <si>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</si>
  <si>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</si>
  <si>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</si>
  <si>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</si>
  <si>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</si>
  <si>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</si>
  <si>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</si>
  <si>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</si>
  <si>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</si>
  <si>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</si>
  <si>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</si>
  <si>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</si>
  <si>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</si>
  <si>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</si>
  <si>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</si>
  <si>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</si>
  <si>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</si>
  <si>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</si>
  <si>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</si>
  <si>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</si>
  <si>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</si>
  <si>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</si>
  <si>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</si>
  <si>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</si>
  <si>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</si>
  <si>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</si>
  <si>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</si>
  <si>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</si>
  <si>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</si>
  <si>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</si>
  <si>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</si>
  <si>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</si>
  <si>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</si>
  <si>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</si>
  <si>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</si>
  <si>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</si>
  <si>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</si>
  <si>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</si>
  <si>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</si>
  <si>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</si>
  <si>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</si>
  <si>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</si>
  <si>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</si>
  <si>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</si>
  <si>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</si>
  <si>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</si>
  <si>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</si>
  <si>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</si>
  <si>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</si>
  <si>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</si>
  <si>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</si>
  <si>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</si>
  <si>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</si>
  <si>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</si>
  <si>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</si>
  <si>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</si>
  <si>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</si>
  <si>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</si>
  <si>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</si>
  <si>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</si>
  <si>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</si>
  <si>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</si>
  <si>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</si>
  <si>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</si>
  <si>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</si>
  <si>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</si>
  <si>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</si>
  <si>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</si>
  <si>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</si>
  <si>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</si>
  <si>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</si>
  <si>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</si>
  <si>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</si>
  <si>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</si>
  <si>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</si>
  <si>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</si>
  <si>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</si>
  <si>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</si>
  <si>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</si>
  <si>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</si>
  <si>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</si>
  <si>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</si>
  <si>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</si>
  <si>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</si>
  <si>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</si>
  <si>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</si>
  <si>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</si>
  <si>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</si>
  <si>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</si>
  <si>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</si>
  <si>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</si>
  <si>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</si>
  <si>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</si>
  <si>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</si>
  <si>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</si>
  <si>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</si>
  <si>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</si>
  <si>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</si>
  <si>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</si>
  <si>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</si>
  <si>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</si>
  <si>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</si>
  <si>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</si>
  <si>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</si>
  <si>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</si>
  <si>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</si>
  <si>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</si>
  <si>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</si>
  <si>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</si>
  <si>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</si>
  <si>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</si>
  <si>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</si>
  <si>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</si>
  <si>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</si>
  <si>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</si>
  <si>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</si>
  <si>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</si>
  <si>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</si>
  <si>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</si>
  <si>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</si>
  <si>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</si>
  <si>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</si>
  <si>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</si>
  <si>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</si>
  <si>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</si>
  <si>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</si>
  <si>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</si>
  <si>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</si>
  <si>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</si>
  <si>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</si>
  <si>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</si>
  <si>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</si>
  <si>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</si>
  <si>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</si>
  <si>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</si>
  <si>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</si>
  <si>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</si>
  <si>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</si>
  <si>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</si>
  <si>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</si>
  <si>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</si>
  <si>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</si>
  <si>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</si>
  <si>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</si>
  <si>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</si>
  <si>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</si>
  <si>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</si>
  <si>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</si>
  <si>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</si>
  <si>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</si>
  <si>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</si>
  <si>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</si>
  <si>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</si>
  <si>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</si>
  <si>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</si>
  <si>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</si>
  <si>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</si>
  <si>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</si>
  <si>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</si>
  <si>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</si>
  <si>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</si>
  <si>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</si>
  <si>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</si>
  <si>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</si>
  <si>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</si>
  <si>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</si>
  <si>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</si>
  <si>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</si>
  <si>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</si>
  <si>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</si>
  <si>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</si>
  <si>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</si>
  <si>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</si>
  <si>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</si>
  <si>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</si>
  <si>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</si>
  <si>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</si>
  <si>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</si>
  <si>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</si>
  <si>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</si>
  <si>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</si>
  <si>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</si>
  <si>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</si>
  <si>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</si>
  <si>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</si>
  <si>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</si>
  <si>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</si>
  <si>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</si>
  <si>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</si>
  <si>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</si>
  <si>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</si>
  <si>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</si>
  <si>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</si>
  <si>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</si>
  <si>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</si>
  <si>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</si>
  <si>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</si>
  <si>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</si>
  <si>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</si>
  <si>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</si>
  <si>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</si>
  <si>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</si>
  <si>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</si>
  <si>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</si>
  <si>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</si>
  <si>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</si>
  <si>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</si>
  <si>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</si>
  <si>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</si>
  <si>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</si>
  <si>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</si>
  <si>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</si>
  <si>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</si>
  <si>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</si>
  <si>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</si>
  <si>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</si>
  <si>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</si>
  <si>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</si>
  <si>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</si>
  <si>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</si>
  <si>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</si>
  <si>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</si>
  <si>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</si>
  <si>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</si>
  <si>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</si>
  <si>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</si>
  <si>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</si>
  <si>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</si>
  <si>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</si>
  <si>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</si>
  <si>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</si>
  <si>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</si>
  <si>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</si>
  <si>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</si>
  <si>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</si>
  <si>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</si>
  <si>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</si>
  <si>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</si>
  <si>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</si>
  <si>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</si>
  <si>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</si>
  <si>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</si>
  <si>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</si>
  <si>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</si>
  <si>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</si>
  <si>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</si>
  <si>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</si>
  <si>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</si>
  <si>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</si>
  <si>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</si>
  <si>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</si>
  <si>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</si>
  <si>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</si>
  <si>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</si>
  <si>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</si>
  <si>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</si>
  <si>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</si>
  <si>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</si>
  <si>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</si>
  <si>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</si>
  <si>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</si>
  <si>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</si>
  <si>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</si>
  <si>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</si>
  <si>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</si>
  <si>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</si>
  <si>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</si>
  <si>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</si>
  <si>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</si>
  <si>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</si>
  <si>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</si>
  <si>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</si>
  <si>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</si>
  <si>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</si>
  <si>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</si>
  <si>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</si>
  <si>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</si>
  <si>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</si>
  <si>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</si>
  <si>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</si>
  <si>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</si>
  <si>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</si>
  <si>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</si>
  <si>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</si>
  <si>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</si>
  <si>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</si>
  <si>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</si>
  <si>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</si>
  <si>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</si>
  <si>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</si>
  <si>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</si>
  <si>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</si>
  <si>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</si>
  <si>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</si>
  <si>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</si>
  <si>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</si>
  <si>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</si>
  <si>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</si>
  <si>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</si>
  <si>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</si>
  <si>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</si>
  <si>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</si>
  <si>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</si>
  <si>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</si>
  <si>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</si>
  <si>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</si>
  <si>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</si>
  <si>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</si>
  <si>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</si>
  <si>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</si>
  <si>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</si>
  <si>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</si>
  <si>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</si>
  <si>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</si>
  <si>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</si>
  <si>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</si>
  <si>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</si>
  <si>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</si>
  <si>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</si>
  <si>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</si>
  <si>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</si>
  <si>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</si>
  <si>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</si>
  <si>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</si>
  <si>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</si>
  <si>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</si>
  <si>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</si>
  <si>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</si>
  <si>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</si>
  <si>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</si>
  <si>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</si>
  <si>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</si>
  <si>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</si>
  <si>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</si>
  <si>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</si>
  <si>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</si>
  <si>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</si>
  <si>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</si>
  <si>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</si>
  <si>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</si>
  <si>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</si>
  <si>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</si>
  <si>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</si>
  <si>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</si>
  <si>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</si>
  <si>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</si>
  <si>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</si>
  <si>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</si>
  <si>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</si>
  <si>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</si>
  <si>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</si>
  <si>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</si>
  <si>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</si>
  <si>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</si>
  <si>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</si>
  <si>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</si>
  <si>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</si>
  <si>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</si>
  <si>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</si>
  <si>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</si>
  <si>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</si>
  <si>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</si>
  <si>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</si>
  <si>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</si>
  <si>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</si>
  <si>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</si>
  <si>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</si>
  <si>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</si>
  <si>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</si>
  <si>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</si>
  <si>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</si>
  <si>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</si>
  <si>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</si>
  <si>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</si>
  <si>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</si>
  <si>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</si>
  <si>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</si>
  <si>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</si>
  <si>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</si>
  <si>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</si>
  <si>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</si>
  <si>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</si>
  <si>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</si>
  <si>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</si>
  <si>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</si>
  <si>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</si>
  <si>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</si>
  <si>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</si>
  <si>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</si>
  <si>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</si>
  <si>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</si>
  <si>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</si>
  <si>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</si>
  <si>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</si>
  <si>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</si>
  <si>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</si>
  <si>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</si>
  <si>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</si>
  <si>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</si>
  <si>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</si>
  <si>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</si>
  <si>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</si>
  <si>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</si>
  <si>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</si>
  <si>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</si>
  <si>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</si>
  <si>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</si>
  <si>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</si>
  <si>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</si>
  <si>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</si>
  <si>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</si>
  <si>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</si>
  <si>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</si>
  <si>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</si>
  <si>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</si>
  <si>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</si>
  <si>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</si>
  <si>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</si>
  <si>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</si>
  <si>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</si>
  <si>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</si>
  <si>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</si>
  <si>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</si>
  <si>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</si>
  <si>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</si>
  <si>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</si>
  <si>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</si>
  <si>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</si>
  <si>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</si>
  <si>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</si>
  <si>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</si>
  <si>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</si>
  <si>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</si>
  <si>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</si>
  <si>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</si>
  <si>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</si>
  <si>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</si>
  <si>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</si>
  <si>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</si>
  <si>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</si>
  <si>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</si>
  <si>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</si>
  <si>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</si>
  <si>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</si>
  <si>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</si>
  <si>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</si>
  <si>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</si>
  <si>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</si>
  <si>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</si>
  <si>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</si>
  <si>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</si>
  <si>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</si>
  <si>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</si>
  <si>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</si>
  <si>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</si>
  <si>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</si>
  <si>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</si>
  <si>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</si>
  <si>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</si>
  <si>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</si>
  <si>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</si>
  <si>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</si>
  <si>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</si>
  <si>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</si>
  <si>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</si>
  <si>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</si>
  <si>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</si>
  <si>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</si>
  <si>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</si>
  <si>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</si>
  <si>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</si>
  <si>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</si>
  <si>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</si>
  <si>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</si>
  <si>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</si>
  <si>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</si>
  <si>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</si>
  <si>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</si>
  <si>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</si>
  <si>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</si>
  <si>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</si>
  <si>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</si>
  <si>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</si>
  <si>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</si>
  <si>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</si>
  <si>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</si>
  <si>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</si>
  <si>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</si>
  <si>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</si>
  <si>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</si>
  <si>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</si>
  <si>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</si>
  <si>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</si>
  <si>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</si>
  <si>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</si>
  <si>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</si>
  <si>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</si>
  <si>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</si>
  <si>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</si>
  <si>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</si>
  <si>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</si>
  <si>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</si>
  <si>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</si>
  <si>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</si>
  <si>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</si>
  <si>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</si>
  <si>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</si>
  <si>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</si>
  <si>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</si>
  <si>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</si>
  <si>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</si>
  <si>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</si>
  <si>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</si>
  <si>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</si>
  <si>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</si>
  <si>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</si>
  <si>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</si>
  <si>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</si>
  <si>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</si>
  <si>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</si>
  <si>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</si>
  <si>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</si>
  <si>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</si>
  <si>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</si>
  <si>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</si>
  <si>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</si>
  <si>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</si>
  <si>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</si>
  <si>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</si>
  <si>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</si>
  <si>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</si>
  <si>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</si>
  <si>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</si>
  <si>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</si>
  <si>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</si>
  <si>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</si>
  <si>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</si>
  <si>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</si>
  <si>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</si>
  <si>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</si>
  <si>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</si>
  <si>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</si>
  <si>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</si>
  <si>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</si>
  <si>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</si>
  <si>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</si>
  <si>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</si>
  <si>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</si>
  <si>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</si>
  <si>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</si>
  <si>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</si>
  <si>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</si>
  <si>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</si>
  <si>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</si>
  <si>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</si>
  <si>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</si>
  <si>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</si>
  <si>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</si>
  <si>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</si>
  <si>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</si>
  <si>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</si>
  <si>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</si>
  <si>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</si>
  <si>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</si>
  <si>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</si>
  <si>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</si>
  <si>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</si>
  <si>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</si>
  <si>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</si>
  <si>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</si>
  <si>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</si>
  <si>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</si>
  <si>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</si>
  <si>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</si>
  <si>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</si>
  <si>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</si>
  <si>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</si>
  <si>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</si>
  <si>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</si>
  <si>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</si>
  <si>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</si>
  <si>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</si>
  <si>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</si>
  <si>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</si>
  <si>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</si>
  <si>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</si>
  <si>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</si>
  <si>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</si>
  <si>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</si>
  <si>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</si>
  <si>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</si>
  <si>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</si>
  <si>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</si>
  <si>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</si>
  <si>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</si>
  <si>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</si>
  <si>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</si>
  <si>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</si>
  <si>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</si>
  <si>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</si>
  <si>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</si>
  <si>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</si>
  <si>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</si>
  <si>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</si>
  <si>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</si>
  <si>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</si>
  <si>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</si>
  <si>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</si>
  <si>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</si>
  <si>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</si>
  <si>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</si>
  <si>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</si>
  <si>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</si>
  <si>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</si>
  <si>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</si>
  <si>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</si>
  <si>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</si>
  <si>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</si>
  <si>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</si>
  <si>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</si>
  <si>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</si>
  <si>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</si>
  <si>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</si>
  <si>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</si>
  <si>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</si>
  <si>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</si>
  <si>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</si>
  <si>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</si>
  <si>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</si>
  <si>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</si>
  <si>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</si>
  <si>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</si>
  <si>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</si>
  <si>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</si>
  <si>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</si>
  <si>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</si>
  <si>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</si>
  <si>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</si>
  <si>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</si>
  <si>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</si>
  <si>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</si>
  <si>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</si>
  <si>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</si>
  <si>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</si>
  <si>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</si>
  <si>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</si>
  <si>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</si>
  <si>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</si>
  <si>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</si>
  <si>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</si>
  <si>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</si>
  <si>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</si>
  <si>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</si>
  <si>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</si>
  <si>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</si>
  <si>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</si>
  <si>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</si>
  <si>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</si>
  <si>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</si>
  <si>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</si>
  <si>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</si>
  <si>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</si>
  <si>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</si>
  <si>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</si>
  <si>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</si>
  <si>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</si>
  <si>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</si>
  <si>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</si>
  <si>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</si>
  <si>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</si>
  <si>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</si>
  <si>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</si>
  <si>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</si>
  <si>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</si>
  <si>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</si>
  <si>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</si>
  <si>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</si>
  <si>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</si>
  <si>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</si>
  <si>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</si>
  <si>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</si>
  <si>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</si>
  <si>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</si>
  <si>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</si>
  <si>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</si>
  <si>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</si>
  <si>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</si>
  <si>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</si>
  <si>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</si>
  <si>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</si>
  <si>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</si>
  <si>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</si>
  <si>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</si>
  <si>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</si>
  <si>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</si>
  <si>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</si>
  <si>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</si>
  <si>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</si>
  <si>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</si>
  <si>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</si>
  <si>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</si>
  <si>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</si>
  <si>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</si>
  <si>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</si>
  <si>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</si>
  <si>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</si>
  <si>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</si>
  <si>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</si>
  <si>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</si>
  <si>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</si>
  <si>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</si>
  <si>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</si>
  <si>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</si>
  <si>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</si>
  <si>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</si>
  <si>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</si>
  <si>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</si>
  <si>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</si>
  <si>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</si>
  <si>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</si>
  <si>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</si>
  <si>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</si>
  <si>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</si>
  <si>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</si>
  <si>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</si>
  <si>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</si>
  <si>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</si>
  <si>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</si>
  <si>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</si>
  <si>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</si>
  <si>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</si>
  <si>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</si>
  <si>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</si>
  <si>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</si>
  <si>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</si>
  <si>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</si>
  <si>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</si>
  <si>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</si>
  <si>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</si>
  <si>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</si>
  <si>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</si>
  <si>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</si>
  <si>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</si>
  <si>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</si>
  <si>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</si>
  <si>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</si>
  <si>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</si>
  <si>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</si>
  <si>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</si>
  <si>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</si>
  <si>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</si>
  <si>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</si>
  <si>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</si>
  <si>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</si>
  <si>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</si>
  <si>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</si>
  <si>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</si>
  <si>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</si>
  <si>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</si>
  <si>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</si>
  <si>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</si>
  <si>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</si>
  <si>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</si>
  <si>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</si>
  <si>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</si>
  <si>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</si>
  <si>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</si>
  <si>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</si>
  <si>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</si>
  <si>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</si>
  <si>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</si>
  <si>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</si>
  <si>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</si>
  <si>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</si>
  <si>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</si>
  <si>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</si>
  <si>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</si>
  <si>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</si>
  <si>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</si>
  <si>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</si>
  <si>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</si>
  <si>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</si>
  <si>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</si>
  <si>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</si>
  <si>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</si>
  <si>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</si>
  <si>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</si>
  <si>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</si>
  <si>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</si>
  <si>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</si>
  <si>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</si>
  <si>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</si>
  <si>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</si>
  <si>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</si>
  <si>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</si>
  <si>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</si>
  <si>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</si>
  <si>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</si>
  <si>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</si>
  <si>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</si>
  <si>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</si>
  <si>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</si>
  <si>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</si>
  <si>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</si>
  <si>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</si>
  <si>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</si>
  <si>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</si>
  <si>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</si>
  <si>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</si>
  <si>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</si>
  <si>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</si>
  <si>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</si>
  <si>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</si>
  <si>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</si>
  <si>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</si>
  <si>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</si>
  <si>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</si>
  <si>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</si>
  <si>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</si>
  <si>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</si>
  <si>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</si>
  <si>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</si>
  <si>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</si>
  <si>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</si>
  <si>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</si>
  <si>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</si>
  <si>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</si>
  <si>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</si>
  <si>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</si>
  <si>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</si>
  <si>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</si>
  <si>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</si>
  <si>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</si>
  <si>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</si>
  <si>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</si>
  <si>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</si>
  <si>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</si>
  <si>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</si>
  <si>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</si>
  <si>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</si>
  <si>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</si>
  <si>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</si>
  <si>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</si>
  <si>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</si>
  <si>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</si>
  <si>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</si>
  <si>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</si>
  <si>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</si>
  <si>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</si>
  <si>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</si>
  <si>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</si>
  <si>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</si>
  <si>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</si>
  <si>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</si>
  <si>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</si>
  <si>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</si>
  <si>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</si>
  <si>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</si>
  <si>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</si>
  <si>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</si>
  <si>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</si>
  <si>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</si>
  <si>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</si>
  <si>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</si>
  <si>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</si>
  <si>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</si>
  <si>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</si>
  <si>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</si>
  <si>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</si>
  <si>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</si>
  <si>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</si>
  <si>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</si>
  <si>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</si>
  <si>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</si>
  <si>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</si>
  <si>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</si>
  <si>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</si>
  <si>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</si>
  <si>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</si>
  <si>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</si>
  <si>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</si>
  <si>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</si>
  <si>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</si>
  <si>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</si>
  <si>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</si>
  <si>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</si>
  <si>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</si>
  <si>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</si>
  <si>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</si>
  <si>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</si>
  <si>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</si>
  <si>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</si>
  <si>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</si>
  <si>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</si>
  <si>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</si>
  <si>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</si>
  <si>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</si>
  <si>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</si>
  <si>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</si>
  <si>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</si>
  <si>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</si>
  <si>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</si>
  <si>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</si>
  <si>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</si>
  <si>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</si>
  <si>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</si>
  <si>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</si>
  <si>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</si>
  <si>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</si>
  <si>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</si>
  <si>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</si>
  <si>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</si>
  <si>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</si>
  <si>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</si>
  <si>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</si>
  <si>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</si>
  <si>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</si>
  <si>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</si>
  <si>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</si>
  <si>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</si>
  <si>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</si>
  <si>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</si>
  <si>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</si>
  <si>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</si>
  <si>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</si>
  <si>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</si>
  <si>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</si>
  <si>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</si>
  <si>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</si>
  <si>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</si>
  <si>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</si>
  <si>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</si>
  <si>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</si>
  <si>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</si>
  <si>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</si>
  <si>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</si>
  <si>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</si>
  <si>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</si>
  <si>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</si>
  <si>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</si>
  <si>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</si>
  <si>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</si>
  <si>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</si>
  <si>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</si>
  <si>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</si>
  <si>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</si>
  <si>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</si>
  <si>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</si>
  <si>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</si>
  <si>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</si>
  <si>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</si>
  <si>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</si>
  <si>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</si>
  <si>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</si>
  <si>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</si>
  <si>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</si>
  <si>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</si>
  <si>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</si>
  <si>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</si>
  <si>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</si>
  <si>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</si>
  <si>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</si>
  <si>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</si>
  <si>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</si>
  <si>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</si>
  <si>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</si>
  <si>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</si>
  <si>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</si>
  <si>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</si>
  <si>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</si>
  <si>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</si>
  <si>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</si>
  <si>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</si>
  <si>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</si>
  <si>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</si>
  <si>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</si>
  <si>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</si>
  <si>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</si>
  <si>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</si>
  <si>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</si>
  <si>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</si>
  <si>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</si>
  <si>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</si>
  <si>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</si>
  <si>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</si>
  <si>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</si>
  <si>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</si>
  <si>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</si>
  <si>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</si>
  <si>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</si>
  <si>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</si>
  <si>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</si>
  <si>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</si>
  <si>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</si>
  <si>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</si>
  <si>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</si>
  <si>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</si>
  <si>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</si>
  <si>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</si>
  <si>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</si>
  <si>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</si>
  <si>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</si>
  <si>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</si>
  <si>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</si>
  <si>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</si>
  <si>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</si>
  <si>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</si>
  <si>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</si>
  <si>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</si>
  <si>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</si>
  <si>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</si>
  <si>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</si>
  <si>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</si>
  <si>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</si>
  <si>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</si>
  <si>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</si>
  <si>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</si>
  <si>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</si>
  <si>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</si>
  <si>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</si>
  <si>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</si>
  <si>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</si>
  <si>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</si>
  <si>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</si>
  <si>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</si>
  <si>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</si>
  <si>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</si>
  <si>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</si>
  <si>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</si>
  <si>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</si>
  <si>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</si>
  <si>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</si>
  <si>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</si>
  <si>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</si>
  <si>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</si>
  <si>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</si>
  <si>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</si>
  <si>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</si>
  <si>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</si>
  <si>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</si>
  <si>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</si>
  <si>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</si>
  <si>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</si>
  <si>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</si>
  <si>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</si>
  <si>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</si>
  <si>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</si>
  <si>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</si>
  <si>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</si>
  <si>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</si>
  <si>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</si>
  <si>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</si>
  <si>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</si>
  <si>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</si>
  <si>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</si>
  <si>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</si>
  <si>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</si>
  <si>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</si>
  <si>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</si>
  <si>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</si>
  <si>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</si>
  <si>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</si>
  <si>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</si>
  <si>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</si>
  <si>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</si>
  <si>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</si>
  <si>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</si>
  <si>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</si>
  <si>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</si>
  <si>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</si>
  <si>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</si>
  <si>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</si>
  <si>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</si>
  <si>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</si>
  <si>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</si>
  <si>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</si>
  <si>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</si>
  <si>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</si>
  <si>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</si>
  <si>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</si>
  <si>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</si>
  <si>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</si>
  <si>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</si>
  <si>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</si>
  <si>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</si>
  <si>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</si>
  <si>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</si>
  <si>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</si>
  <si>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</si>
  <si>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</si>
  <si>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</si>
  <si>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</si>
  <si>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</si>
  <si>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</si>
  <si>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</si>
  <si>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</si>
  <si>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</si>
  <si>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</si>
  <si>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</si>
  <si>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</si>
  <si>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</si>
  <si>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</si>
  <si>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</si>
  <si>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</si>
  <si>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</si>
  <si>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</si>
  <si>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</si>
  <si>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</si>
  <si>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</si>
  <si>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</si>
  <si>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</si>
  <si>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</si>
  <si>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</si>
  <si>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</si>
  <si>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</si>
  <si>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</si>
  <si>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</si>
  <si>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</si>
  <si>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</si>
  <si>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</si>
  <si>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</si>
  <si>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</si>
  <si>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</si>
  <si>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</si>
  <si>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</si>
  <si>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</si>
  <si>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</si>
  <si>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</si>
  <si>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</si>
  <si>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</si>
  <si>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</si>
  <si>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</si>
  <si>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</si>
  <si>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</si>
  <si>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</si>
  <si>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</si>
  <si>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</si>
  <si>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</si>
  <si>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</si>
  <si>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</si>
  <si>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</si>
  <si>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</si>
  <si>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</si>
  <si>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</si>
  <si>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</si>
  <si>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</si>
  <si>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</si>
  <si>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</si>
  <si>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</si>
  <si>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</si>
  <si>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</si>
  <si>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</si>
  <si>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</si>
  <si>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</si>
  <si>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</si>
  <si>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</si>
  <si>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</si>
  <si>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</si>
  <si>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</si>
  <si>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</si>
  <si>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</si>
  <si>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</si>
  <si>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</si>
  <si>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</si>
  <si>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</si>
  <si>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</si>
  <si>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</si>
  <si>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</si>
  <si>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</si>
  <si>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</si>
  <si>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</si>
  <si>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</si>
  <si>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</si>
  <si>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</si>
  <si>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</si>
  <si>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</si>
  <si>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</si>
  <si>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</si>
  <si>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</si>
  <si>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</si>
  <si>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</si>
  <si>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</si>
  <si>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</si>
  <si>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</si>
  <si>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</si>
  <si>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</si>
  <si>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</si>
  <si>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</si>
  <si>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</si>
  <si>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</si>
  <si>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</si>
  <si>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</si>
  <si>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</si>
  <si>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</si>
  <si>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</si>
  <si>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</si>
  <si>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</si>
  <si>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</si>
  <si>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</si>
  <si>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</si>
  <si>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</si>
  <si>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</si>
  <si>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</si>
  <si>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</si>
  <si>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</si>
  <si>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</si>
  <si>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</si>
  <si>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</si>
  <si>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</si>
  <si>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</si>
  <si>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</si>
  <si>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</si>
  <si>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</si>
  <si>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</si>
  <si>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</si>
  <si>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</si>
  <si>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</si>
  <si>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</si>
  <si>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</si>
  <si>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</si>
  <si>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</si>
  <si>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</si>
  <si>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</si>
  <si>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</si>
  <si>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</si>
  <si>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</si>
  <si>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</si>
  <si>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</si>
  <si>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</si>
  <si>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</si>
  <si>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</si>
  <si>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</si>
  <si>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</si>
  <si>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</si>
  <si>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</si>
  <si>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</si>
  <si>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</si>
  <si>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</si>
  <si>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</si>
  <si>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</si>
  <si>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</si>
  <si>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</si>
  <si>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</si>
  <si>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</si>
  <si>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</si>
  <si>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</si>
  <si>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</si>
  <si>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</si>
  <si>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</si>
  <si>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</si>
  <si>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</si>
  <si>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</si>
  <si>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</si>
  <si>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</si>
  <si>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</si>
  <si>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</si>
  <si>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</si>
  <si>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</si>
  <si>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</si>
  <si>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</si>
  <si>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</si>
  <si>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</si>
  <si>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</si>
  <si>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</si>
  <si>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</si>
  <si>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</si>
  <si>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</si>
  <si>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</si>
  <si>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</si>
  <si>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</si>
  <si>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</si>
  <si>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</si>
  <si>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</si>
  <si>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</si>
  <si>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</si>
  <si>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</si>
  <si>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</si>
  <si>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</si>
  <si>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</si>
  <si>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</si>
  <si>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</si>
  <si>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</si>
  <si>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</si>
  <si>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</si>
  <si>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</si>
  <si>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</si>
  <si>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</si>
  <si>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</si>
  <si>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</si>
  <si>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</si>
  <si>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</si>
  <si>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</si>
  <si>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</si>
  <si>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</si>
  <si>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</si>
  <si>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</si>
  <si>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</si>
  <si>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</si>
  <si>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</si>
  <si>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</si>
  <si>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</si>
  <si>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</si>
  <si>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</si>
  <si>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</si>
  <si>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</si>
  <si>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</si>
  <si>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</si>
  <si>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</si>
  <si>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</si>
  <si>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</si>
  <si>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</si>
  <si>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</si>
  <si>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</si>
  <si>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</si>
  <si>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</si>
  <si>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</si>
  <si>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</si>
  <si>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</si>
  <si>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</si>
  <si>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</si>
  <si>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</si>
  <si>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</si>
  <si>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</si>
  <si>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</si>
  <si>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</si>
  <si>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</si>
  <si>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</si>
  <si>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</si>
  <si>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</si>
  <si>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</si>
  <si>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</si>
  <si>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</si>
  <si>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</si>
  <si>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</si>
  <si>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</si>
  <si>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</si>
  <si>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</si>
  <si>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</si>
  <si>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</si>
  <si>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</si>
  <si>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</si>
  <si>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</si>
  <si>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</si>
  <si>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</si>
  <si>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</si>
  <si>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</si>
  <si>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</si>
  <si>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</si>
  <si>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</si>
  <si>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</si>
  <si>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</si>
  <si>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</si>
  <si>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</si>
  <si>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</si>
  <si>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</si>
  <si>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</si>
  <si>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</si>
  <si>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</si>
  <si>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</si>
  <si>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</si>
  <si>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</si>
  <si>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</si>
  <si>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</si>
  <si>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</si>
  <si>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</si>
  <si>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</si>
  <si>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</si>
  <si>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</si>
  <si>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</si>
  <si>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</si>
  <si>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</si>
  <si>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</si>
  <si>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</si>
  <si>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</si>
  <si>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</si>
  <si>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</si>
  <si>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</si>
  <si>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</si>
  <si>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</si>
  <si>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</si>
  <si>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</si>
  <si>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</si>
  <si>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</si>
  <si>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</si>
  <si>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</si>
  <si>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</si>
  <si>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</si>
  <si>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</si>
  <si>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</si>
  <si>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</si>
  <si>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</si>
  <si>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</si>
  <si>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</si>
  <si>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</si>
  <si>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</si>
  <si>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</si>
  <si>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</si>
  <si>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</si>
  <si>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</si>
  <si>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</si>
  <si>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</si>
  <si>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</si>
  <si>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</si>
  <si>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</si>
  <si>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</si>
  <si>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</si>
  <si>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</si>
  <si>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</si>
  <si>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</si>
  <si>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</si>
  <si>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</si>
  <si>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</si>
  <si>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</si>
  <si>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</si>
  <si>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</si>
  <si>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</si>
  <si>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</si>
  <si>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</si>
  <si>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</si>
  <si>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</si>
  <si>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</si>
  <si>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</si>
  <si>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</si>
  <si>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</si>
  <si>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</si>
  <si>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</si>
  <si>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</si>
  <si>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</si>
  <si>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</si>
  <si>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</si>
  <si>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</si>
  <si>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</si>
  <si>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</si>
  <si>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</si>
  <si>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</si>
  <si>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</si>
  <si>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</si>
  <si>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</si>
  <si>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</si>
  <si>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</si>
  <si>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</si>
  <si>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</si>
  <si>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</si>
  <si>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</si>
  <si>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</si>
  <si>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</si>
  <si>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</si>
  <si>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</si>
  <si>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</si>
  <si>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</si>
  <si>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</si>
  <si>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</si>
  <si>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</si>
  <si>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</si>
  <si>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</si>
  <si>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</si>
  <si>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</si>
  <si>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</si>
  <si>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</si>
  <si>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</si>
  <si>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</si>
  <si>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</si>
  <si>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</si>
  <si>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</si>
  <si>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</si>
  <si>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</si>
  <si>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</si>
  <si>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</si>
  <si>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</si>
  <si>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</si>
  <si>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</si>
  <si>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</si>
  <si>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</si>
  <si>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</si>
  <si>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</si>
  <si>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</si>
  <si>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</si>
  <si>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</si>
  <si>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</si>
  <si>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</si>
  <si>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</si>
  <si>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</si>
  <si>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</si>
  <si>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</si>
  <si>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</si>
  <si>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</si>
  <si>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</si>
  <si>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</si>
  <si>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</si>
  <si>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</si>
  <si>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</si>
  <si>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</si>
  <si>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</si>
  <si>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</si>
  <si>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</si>
  <si>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</si>
  <si>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</si>
  <si>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</si>
  <si>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</si>
  <si>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</si>
  <si>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</si>
  <si>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</si>
  <si>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</si>
  <si>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</si>
  <si>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</si>
  <si>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</si>
  <si>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</si>
  <si>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</si>
  <si>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</si>
  <si>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</si>
  <si>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</si>
  <si>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</si>
  <si>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</si>
  <si>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</si>
  <si>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</si>
  <si>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</si>
  <si>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</si>
  <si>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</si>
  <si>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</si>
  <si>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</si>
  <si>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</si>
  <si>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</si>
  <si>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</si>
  <si>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</si>
  <si>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</si>
  <si>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</si>
  <si>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</si>
  <si>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</si>
  <si>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</si>
  <si>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</si>
  <si>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</si>
  <si>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</si>
  <si>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</si>
  <si>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</si>
  <si>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</si>
  <si>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</si>
  <si>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</si>
  <si>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</si>
  <si>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</si>
  <si>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</si>
  <si>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</si>
  <si>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</si>
  <si>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</si>
  <si>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</si>
  <si>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</si>
  <si>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</si>
  <si>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</si>
  <si>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</si>
  <si>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</si>
  <si>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</si>
  <si>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</si>
  <si>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</si>
  <si>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</si>
  <si>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</si>
  <si>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</si>
  <si>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</si>
  <si>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</si>
  <si>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</si>
  <si>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</si>
  <si>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</si>
  <si>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</si>
  <si>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</si>
  <si>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</si>
  <si>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</si>
  <si>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</si>
  <si>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</si>
  <si>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</si>
  <si>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</si>
  <si>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</si>
  <si>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</si>
  <si>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</si>
  <si>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</si>
  <si>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</si>
  <si>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</si>
  <si>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</si>
  <si>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</si>
  <si>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</si>
  <si>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</si>
  <si>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</si>
  <si>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</si>
  <si>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</si>
  <si>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</si>
  <si>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</si>
  <si>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</si>
  <si>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</si>
  <si>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</si>
  <si>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</si>
  <si>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</si>
  <si>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</si>
  <si>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</si>
  <si>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</si>
  <si>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</si>
  <si>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</si>
  <si>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</si>
  <si>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</si>
  <si>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</si>
  <si>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</si>
  <si>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</si>
  <si>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</si>
  <si>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</si>
  <si>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</si>
  <si>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</si>
  <si>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</si>
  <si>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</si>
  <si>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</si>
  <si>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</si>
  <si>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</si>
  <si>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</si>
  <si>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</si>
  <si>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</si>
  <si>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</si>
  <si>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</si>
  <si>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</si>
  <si>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</si>
  <si>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</si>
  <si>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</si>
  <si>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</si>
  <si>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</si>
  <si>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</si>
  <si>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</si>
  <si>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</si>
  <si>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</si>
  <si>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</si>
  <si>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</si>
  <si>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</si>
  <si>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</si>
  <si>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</si>
  <si>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</si>
  <si>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</si>
  <si>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</si>
  <si>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</si>
  <si>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</si>
  <si>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</si>
  <si>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</si>
  <si>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</si>
  <si>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</si>
  <si>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</si>
  <si>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</si>
  <si>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</si>
  <si>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</si>
  <si>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</si>
  <si>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</si>
  <si>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</si>
  <si>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</si>
  <si>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</si>
  <si>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</si>
  <si>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</si>
  <si>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</si>
  <si>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</si>
  <si>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</si>
  <si>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</si>
  <si>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</si>
  <si>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</si>
  <si>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</si>
  <si>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</si>
  <si>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</si>
  <si>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</si>
  <si>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</si>
  <si>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</si>
  <si>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</si>
  <si>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</si>
  <si>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</si>
  <si>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</si>
  <si>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</si>
  <si>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</si>
  <si>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</si>
  <si>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</si>
  <si>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</si>
  <si>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</si>
  <si>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</si>
  <si>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</si>
  <si>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</si>
  <si>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</si>
  <si>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</si>
  <si>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</si>
  <si>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</si>
  <si>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</si>
  <si>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</si>
  <si>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</si>
  <si>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</si>
  <si>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</si>
  <si>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</si>
  <si>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</si>
  <si>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</si>
  <si>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</si>
  <si>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</si>
  <si>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</si>
  <si>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</si>
  <si>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</si>
  <si>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</si>
  <si>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</si>
  <si>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</si>
  <si>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</si>
  <si>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</si>
  <si>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</si>
  <si>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</si>
  <si>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</si>
  <si>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</si>
  <si>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</si>
  <si>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</si>
  <si>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</si>
  <si>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</si>
  <si>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</si>
  <si>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</si>
  <si>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</si>
  <si>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</si>
  <si>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</si>
  <si>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</si>
  <si>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</si>
  <si>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</si>
  <si>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</si>
  <si>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</si>
  <si>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</si>
  <si>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</si>
  <si>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</si>
  <si>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</si>
  <si>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</si>
  <si>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</si>
  <si>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</si>
  <si>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</si>
  <si>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</si>
  <si>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</si>
  <si>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</si>
  <si>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</si>
  <si>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</si>
  <si>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</si>
  <si>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</si>
  <si>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</si>
  <si>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</si>
  <si>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</si>
  <si>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</si>
  <si>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</si>
  <si>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</si>
  <si>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</si>
  <si>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</si>
  <si>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</si>
  <si>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</si>
  <si>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</si>
  <si>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</si>
  <si>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</si>
  <si>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</si>
  <si>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</si>
  <si>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</si>
  <si>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</si>
  <si>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</si>
  <si>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</si>
  <si>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</si>
  <si>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</si>
  <si>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</si>
  <si>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</si>
  <si>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</si>
  <si>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</si>
  <si>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</si>
  <si>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</si>
  <si>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</si>
  <si>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</si>
  <si>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</si>
  <si>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</si>
  <si>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</si>
  <si>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</si>
  <si>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</si>
  <si>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</si>
  <si>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</si>
  <si>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</si>
  <si>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</si>
  <si>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</si>
  <si>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</si>
  <si>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</si>
  <si>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</si>
  <si>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</si>
  <si>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</si>
  <si>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</si>
  <si>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</si>
  <si>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</si>
  <si>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</si>
  <si>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</si>
  <si>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</si>
  <si>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</si>
  <si>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</si>
  <si>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</si>
  <si>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</si>
  <si>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</si>
  <si>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</si>
  <si>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</si>
  <si>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</si>
  <si>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</si>
  <si>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</si>
  <si>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</si>
  <si>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</si>
  <si>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</si>
  <si>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</si>
  <si>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</si>
  <si>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</si>
  <si>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</si>
  <si>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</si>
  <si>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</si>
  <si>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</si>
  <si>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</si>
  <si>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</si>
  <si>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</si>
  <si>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</si>
  <si>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</si>
  <si>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</si>
  <si>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</si>
  <si>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</si>
  <si>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</si>
  <si>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</si>
  <si>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</si>
  <si>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</si>
  <si>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</si>
  <si>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</si>
  <si>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</si>
  <si>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</si>
  <si>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</si>
  <si>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</si>
  <si>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</si>
  <si>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</si>
  <si>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</si>
  <si>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</si>
  <si>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</si>
  <si>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</si>
  <si>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</si>
  <si>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</si>
  <si>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</si>
  <si>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</si>
  <si>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</si>
  <si>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</si>
  <si>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</si>
  <si>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</si>
  <si>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</si>
  <si>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</si>
  <si>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</si>
  <si>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</si>
  <si>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</si>
  <si>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</si>
  <si>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</si>
  <si>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</si>
  <si>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</si>
  <si>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</si>
  <si>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</si>
  <si>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</si>
  <si>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</si>
  <si>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</si>
  <si>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</si>
  <si>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</si>
  <si>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</si>
  <si>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</si>
  <si>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</si>
  <si>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</si>
  <si>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</si>
  <si>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</si>
  <si>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</si>
  <si>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</si>
  <si>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</si>
  <si>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</si>
  <si>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</si>
  <si>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</si>
  <si>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</si>
  <si>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</si>
  <si>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</si>
  <si>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</si>
  <si>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</si>
  <si>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</si>
  <si>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</si>
  <si>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</si>
  <si>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</si>
  <si>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</si>
  <si>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</si>
  <si>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</si>
  <si>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</si>
  <si>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</si>
  <si>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</si>
  <si>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</si>
  <si>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</si>
  <si>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</si>
  <si>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</si>
  <si>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</si>
  <si>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</si>
  <si>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</si>
  <si>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</si>
  <si>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</si>
  <si>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</si>
  <si>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</si>
  <si>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</si>
  <si>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</si>
  <si>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</si>
  <si>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</si>
  <si>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</si>
  <si>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</si>
  <si>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</si>
  <si>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</si>
  <si>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</si>
  <si>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</si>
  <si>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</si>
  <si>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</si>
  <si>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</si>
  <si>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</si>
  <si>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</si>
  <si>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</si>
  <si>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</si>
  <si>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</si>
  <si>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</si>
  <si>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</si>
  <si>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</si>
  <si>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</si>
  <si>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</si>
  <si>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</si>
  <si>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</si>
  <si>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</si>
  <si>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</si>
  <si>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</si>
  <si>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</si>
  <si>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</si>
  <si>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</si>
  <si>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</si>
  <si>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</si>
  <si>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</si>
  <si>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</si>
  <si>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</si>
  <si>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</si>
  <si>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</si>
  <si>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</si>
  <si>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</si>
  <si>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</si>
  <si>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</si>
  <si>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</si>
  <si>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</si>
  <si>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</si>
  <si>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</si>
  <si>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</si>
  <si>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</si>
  <si>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</si>
  <si>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</si>
  <si>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</si>
  <si>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</si>
  <si>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</si>
  <si>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</si>
  <si>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</si>
  <si>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</si>
  <si>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</si>
  <si>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</si>
  <si>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</si>
  <si>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</si>
  <si>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</si>
  <si>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</si>
  <si>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</si>
  <si>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</si>
  <si>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</si>
  <si>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</si>
  <si>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</si>
  <si>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</si>
  <si>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</si>
  <si>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</si>
  <si>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</si>
  <si>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</si>
  <si>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</si>
  <si>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</si>
  <si>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</si>
  <si>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</si>
  <si>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</si>
  <si>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</si>
  <si>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</si>
  <si>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</si>
  <si>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</si>
  <si>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</si>
  <si>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</si>
  <si>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</si>
  <si>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</si>
  <si>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</si>
  <si>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</si>
  <si>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</si>
  <si>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</si>
  <si>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</si>
  <si>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</si>
  <si>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</si>
  <si>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</si>
  <si>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</si>
  <si>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</si>
  <si>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</si>
  <si>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</si>
  <si>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</si>
  <si>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</si>
  <si>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</si>
  <si>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</si>
  <si>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</si>
  <si>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</si>
  <si>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</si>
  <si>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</si>
  <si>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</si>
  <si>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</si>
  <si>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</si>
  <si>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</si>
  <si>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</si>
  <si>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</si>
  <si>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</si>
  <si>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</si>
  <si>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</si>
  <si>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</si>
  <si>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</si>
  <si>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</si>
  <si>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</si>
  <si>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</si>
  <si>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</si>
  <si>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</si>
  <si>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</si>
  <si>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</si>
  <si>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</si>
  <si>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</si>
  <si>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</si>
  <si>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</si>
  <si>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</si>
  <si>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</si>
  <si>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</si>
  <si>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</si>
  <si>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</si>
  <si>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</si>
  <si>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</si>
  <si>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</si>
  <si>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</si>
  <si>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</si>
  <si>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</si>
  <si>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</si>
  <si>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</si>
  <si>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</si>
  <si>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</si>
  <si>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</si>
  <si>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</si>
  <si>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</si>
  <si>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</si>
  <si>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</si>
  <si>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</si>
  <si>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</si>
  <si>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</si>
  <si>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</si>
  <si>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</si>
  <si>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</si>
  <si>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</si>
  <si>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</si>
  <si>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</si>
  <si>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</si>
  <si>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</si>
  <si>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</si>
  <si>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</si>
  <si>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</si>
  <si>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</si>
  <si>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</si>
  <si>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</si>
  <si>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</si>
  <si>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</si>
  <si>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</si>
  <si>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</si>
  <si>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</si>
  <si>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</si>
  <si>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</si>
  <si>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</si>
  <si>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</si>
  <si>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</si>
  <si>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</si>
  <si>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</si>
  <si>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</si>
  <si>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</si>
  <si>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</si>
  <si>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</si>
  <si>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</si>
  <si>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</si>
  <si>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</si>
  <si>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</si>
  <si>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</si>
  <si>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</si>
  <si>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</si>
  <si>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</si>
  <si>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</si>
  <si>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</si>
  <si>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</si>
  <si>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</si>
  <si>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</si>
  <si>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</si>
  <si>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</si>
  <si>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</si>
  <si>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</si>
  <si>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</si>
  <si>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</si>
  <si>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</si>
  <si>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</si>
  <si>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</si>
  <si>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</si>
  <si>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</si>
  <si>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</si>
  <si>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</si>
  <si>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</si>
  <si>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</si>
  <si>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</si>
  <si>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</si>
  <si>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</si>
  <si>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</si>
  <si>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</si>
  <si>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</si>
  <si>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</si>
  <si>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</si>
  <si>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</si>
  <si>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</si>
  <si>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</si>
  <si>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</si>
  <si>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</si>
  <si>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</si>
  <si>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</si>
  <si>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</si>
  <si>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</si>
  <si>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</si>
  <si>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</si>
  <si>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</si>
  <si>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</si>
  <si>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</si>
  <si>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</si>
  <si>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</si>
  <si>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</si>
  <si>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</si>
  <si>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</si>
  <si>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</si>
  <si>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</si>
  <si>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</si>
  <si>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</si>
  <si>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</si>
  <si>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</si>
  <si>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</si>
  <si>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</si>
  <si>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</si>
  <si>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</si>
  <si>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</si>
  <si>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</si>
  <si>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</si>
  <si>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</si>
  <si>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</si>
  <si>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</si>
  <si>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</si>
  <si>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</si>
  <si>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</si>
  <si>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</si>
  <si>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</si>
  <si>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</si>
  <si>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</si>
  <si>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</si>
  <si>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</si>
  <si>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</si>
  <si>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</si>
  <si>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</si>
  <si>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</si>
  <si>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</si>
  <si>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</si>
  <si>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</si>
  <si>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</si>
  <si>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</si>
  <si>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</si>
  <si>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</si>
  <si>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</si>
  <si>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</si>
  <si>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</si>
  <si>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</si>
  <si>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</si>
  <si>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</si>
  <si>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</si>
  <si>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</si>
  <si>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</si>
  <si>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</si>
  <si>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</si>
  <si>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</si>
  <si>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</si>
  <si>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</si>
  <si>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</si>
  <si>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</si>
  <si>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</si>
  <si>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</si>
  <si>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</si>
  <si>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</si>
  <si>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</si>
  <si>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</si>
  <si>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</si>
  <si>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</si>
  <si>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</si>
  <si>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</si>
  <si>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</si>
  <si>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</si>
  <si>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</si>
  <si>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</si>
  <si>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</si>
  <si>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</si>
  <si>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</si>
  <si>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</si>
  <si>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</si>
  <si>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</si>
  <si>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</si>
  <si>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</si>
  <si>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</si>
  <si>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</si>
  <si>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</si>
  <si>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</si>
  <si>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</si>
  <si>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</si>
  <si>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</si>
  <si>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</si>
  <si>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</si>
  <si>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</si>
  <si>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</si>
  <si>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</si>
  <si>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</si>
  <si>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</si>
  <si>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</si>
  <si>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</si>
  <si>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</si>
  <si>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</si>
  <si>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</si>
  <si>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</si>
  <si>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</si>
  <si>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</si>
  <si>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</si>
  <si>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</si>
  <si>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</si>
  <si>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</si>
  <si>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</si>
  <si>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</si>
  <si>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</si>
  <si>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</si>
  <si>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</si>
  <si>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</si>
  <si>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</si>
  <si>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</si>
  <si>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</si>
  <si>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</si>
  <si>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</si>
  <si>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</si>
  <si>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</si>
  <si>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</si>
  <si>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</si>
  <si>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</si>
  <si>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</si>
  <si>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</si>
  <si>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</si>
  <si>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</si>
  <si>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</si>
  <si>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</si>
  <si>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</si>
  <si>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</si>
  <si>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</si>
  <si>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</si>
  <si>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</si>
  <si>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</si>
  <si>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</si>
  <si>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</si>
  <si>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</si>
  <si>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</si>
  <si>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</si>
  <si>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</si>
  <si>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</si>
  <si>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</si>
  <si>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</si>
  <si>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</si>
  <si>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</si>
  <si>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</si>
  <si>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</si>
  <si>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</si>
  <si>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</si>
  <si>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</si>
  <si>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</si>
  <si>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</si>
  <si>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</si>
  <si>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</si>
  <si>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</si>
  <si>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</si>
  <si>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</si>
  <si>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</si>
  <si>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</si>
  <si>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</si>
  <si>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</si>
  <si>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</si>
  <si>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</si>
  <si>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</si>
  <si>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</si>
  <si>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</si>
  <si>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</si>
  <si>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</si>
  <si>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</si>
  <si>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</si>
  <si>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</si>
  <si>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</si>
  <si>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</si>
  <si>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</si>
  <si>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</si>
  <si>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</si>
  <si>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</si>
  <si>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</si>
  <si>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</si>
  <si>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</si>
  <si>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</si>
  <si>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</si>
  <si>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</si>
  <si>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</si>
  <si>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</si>
  <si>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</si>
  <si>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</si>
  <si>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</si>
  <si>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</si>
  <si>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</si>
  <si>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</si>
  <si>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</si>
  <si>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</si>
  <si>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</si>
  <si>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</si>
  <si>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</si>
  <si>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</si>
  <si>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</si>
  <si>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</si>
  <si>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</si>
  <si>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</si>
  <si>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</si>
  <si>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</si>
  <si>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</si>
  <si>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</si>
  <si>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</si>
  <si>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</si>
  <si>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</si>
  <si>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</si>
  <si>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</si>
  <si>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</si>
  <si>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</si>
  <si>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</si>
  <si>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</si>
  <si>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</si>
  <si>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</si>
  <si>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</si>
  <si>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</si>
  <si>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</si>
  <si>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</si>
  <si>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</si>
  <si>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</si>
  <si>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</si>
  <si>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</si>
  <si>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</si>
  <si>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</si>
  <si>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</si>
  <si>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</si>
  <si>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</si>
  <si>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</si>
  <si>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</si>
  <si>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</si>
  <si>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</si>
  <si>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</si>
  <si>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</si>
  <si>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</si>
  <si>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</si>
  <si>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</si>
  <si>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</si>
  <si>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</si>
  <si>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</si>
  <si>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</si>
  <si>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</si>
  <si>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</si>
  <si>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</si>
  <si>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</si>
  <si>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</si>
  <si>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</si>
  <si>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</si>
  <si>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</si>
  <si>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</si>
  <si>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</si>
  <si>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</si>
  <si>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</si>
  <si>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</si>
  <si>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</si>
  <si>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</si>
  <si>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</si>
  <si>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</si>
  <si>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</si>
  <si>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</si>
  <si>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</si>
  <si>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</si>
  <si>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</si>
  <si>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</si>
  <si>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</si>
  <si>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</si>
  <si>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</si>
  <si>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</si>
  <si>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</si>
  <si>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</si>
  <si>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</si>
  <si>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</si>
  <si>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</si>
  <si>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</si>
  <si>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</si>
  <si>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</si>
  <si>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</si>
  <si>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</si>
  <si>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</si>
  <si>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</si>
  <si>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</si>
  <si>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</si>
  <si>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</si>
  <si>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</si>
  <si>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</si>
  <si>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</si>
  <si>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</si>
  <si>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</si>
  <si>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</si>
  <si>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</si>
  <si>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</si>
  <si>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</si>
  <si>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</si>
  <si>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</si>
  <si>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</si>
  <si>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</si>
  <si>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</si>
  <si>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</si>
  <si>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</si>
  <si>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</si>
  <si>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</si>
  <si>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</si>
  <si>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</si>
  <si>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</si>
  <si>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</si>
  <si>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</si>
  <si>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</si>
  <si>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</si>
  <si>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</si>
  <si>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</si>
  <si>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</si>
  <si>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</si>
  <si>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</si>
  <si>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</si>
  <si>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</si>
  <si>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</si>
  <si>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</si>
  <si>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</si>
  <si>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</si>
  <si>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</si>
  <si>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</si>
  <si>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</si>
  <si>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</si>
  <si>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</si>
  <si>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</si>
  <si>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</si>
  <si>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</si>
  <si>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</si>
  <si>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</si>
  <si>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</si>
  <si>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</si>
  <si>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</si>
  <si>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</si>
  <si>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</si>
  <si>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</si>
  <si>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</si>
  <si>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</si>
  <si>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</si>
  <si>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</si>
  <si>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</si>
  <si>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</si>
  <si>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</si>
  <si>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</si>
  <si>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</si>
  <si>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</si>
  <si>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</si>
  <si>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</si>
  <si>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</si>
  <si>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</si>
  <si>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</si>
  <si>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</si>
  <si>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</si>
  <si>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</si>
  <si>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</si>
  <si>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</si>
  <si>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</si>
  <si>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</si>
  <si>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</si>
  <si>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</si>
  <si>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</si>
  <si>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</si>
  <si>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</si>
  <si>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</si>
  <si>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</si>
  <si>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</si>
  <si>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</si>
  <si>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</si>
  <si>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</si>
  <si>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</si>
  <si>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</si>
  <si>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</si>
  <si>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</si>
  <si>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</si>
  <si>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</si>
  <si>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</si>
  <si>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</si>
  <si>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</si>
  <si>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</si>
  <si>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</si>
  <si>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</si>
  <si>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</si>
  <si>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</si>
  <si>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</si>
  <si>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</si>
  <si>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</si>
  <si>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</si>
  <si>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</si>
  <si>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</si>
  <si>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</si>
  <si>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</si>
  <si>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</si>
  <si>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</si>
  <si>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</si>
  <si>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</si>
  <si>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</si>
  <si>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</si>
  <si>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</si>
  <si>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</si>
  <si>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</si>
  <si>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</si>
  <si>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</si>
  <si>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</si>
  <si>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</si>
  <si>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</si>
  <si>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</si>
  <si>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</si>
  <si>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</si>
  <si>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</si>
  <si>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</si>
  <si>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</si>
  <si>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</si>
  <si>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</si>
  <si>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</si>
  <si>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</si>
  <si>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</si>
  <si>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</si>
  <si>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</si>
  <si>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</si>
  <si>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</si>
  <si>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</si>
  <si>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</si>
  <si>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</si>
  <si>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</si>
  <si>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</si>
  <si>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</si>
  <si>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</si>
  <si>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</si>
  <si>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</si>
  <si>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</si>
  <si>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</si>
  <si>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</si>
  <si>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</si>
  <si>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</si>
  <si>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</si>
  <si>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</si>
  <si>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</si>
  <si>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</si>
  <si>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</si>
  <si>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</si>
  <si>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</si>
  <si>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</si>
  <si>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</si>
  <si>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</si>
  <si>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</si>
  <si>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</si>
  <si>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</si>
  <si>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</si>
  <si>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</si>
  <si>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</si>
  <si>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</si>
  <si>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</si>
  <si>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</si>
  <si>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</si>
  <si>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</si>
  <si>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</si>
  <si>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</si>
  <si>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</si>
  <si>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</si>
  <si>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</si>
  <si>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</si>
  <si>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</si>
  <si>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</si>
  <si>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</si>
  <si>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</si>
  <si>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</si>
  <si>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</si>
  <si>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</si>
  <si>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</si>
  <si>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</si>
  <si>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</si>
  <si>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</si>
  <si>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</si>
  <si>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</si>
  <si>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</si>
  <si>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</si>
  <si>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</si>
  <si>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</si>
  <si>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</si>
  <si>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</si>
  <si>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</si>
  <si>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</si>
  <si>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</si>
  <si>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</si>
  <si>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</si>
  <si>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</si>
  <si>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</si>
  <si>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</si>
  <si>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</si>
  <si>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</si>
  <si>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</si>
  <si>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</si>
  <si>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</si>
  <si>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</si>
  <si>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</si>
  <si>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</si>
  <si>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</si>
  <si>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</si>
  <si>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</si>
  <si>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</si>
  <si>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</si>
  <si>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</si>
  <si>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</si>
  <si>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</si>
  <si>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</si>
  <si>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</si>
  <si>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</si>
  <si>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</si>
  <si>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</si>
  <si>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</si>
  <si>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</si>
  <si>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</si>
  <si>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</si>
  <si>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</si>
  <si>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</si>
  <si>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</si>
  <si>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</si>
  <si>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</si>
  <si>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</si>
  <si>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</si>
  <si>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</si>
  <si>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</si>
  <si>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</si>
  <si>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</si>
  <si>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</si>
  <si>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</si>
  <si>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</si>
  <si>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</si>
  <si>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</si>
  <si>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</si>
  <si>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</si>
  <si>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</si>
  <si>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</si>
  <si>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</si>
  <si>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</si>
  <si>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</si>
  <si>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</si>
  <si>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</si>
  <si>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</si>
  <si>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</si>
  <si>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</si>
  <si>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</si>
  <si>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</si>
  <si>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</si>
  <si>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</si>
  <si>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</si>
  <si>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</si>
  <si>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</si>
  <si>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</si>
  <si>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</si>
  <si>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</si>
  <si>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</si>
  <si>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</si>
  <si>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</si>
  <si>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</si>
  <si>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</si>
  <si>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</si>
  <si>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</si>
  <si>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</si>
  <si>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</si>
  <si>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</si>
  <si>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</si>
  <si>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</si>
  <si>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</si>
  <si>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</si>
  <si>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</si>
  <si>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</si>
  <si>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</si>
  <si>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</si>
  <si>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</si>
  <si>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</si>
  <si>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</si>
  <si>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</si>
  <si>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</si>
  <si>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</si>
  <si>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</si>
  <si>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</si>
  <si>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</si>
  <si>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</si>
  <si>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</si>
  <si>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</si>
  <si>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</si>
  <si>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</si>
  <si>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</si>
  <si>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</si>
  <si>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</si>
  <si>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</si>
  <si>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</si>
  <si>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</si>
  <si>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</si>
  <si>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</si>
  <si>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</si>
  <si>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</si>
  <si>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</si>
  <si>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</si>
  <si>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</si>
  <si>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</si>
  <si>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</si>
  <si>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</si>
  <si>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</si>
  <si>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</si>
  <si>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</si>
  <si>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</si>
  <si>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</si>
  <si>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</si>
  <si>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</si>
  <si>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</si>
  <si>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</si>
  <si>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</si>
  <si>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</si>
  <si>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</si>
  <si>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</si>
  <si>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</si>
  <si>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</si>
  <si>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</si>
  <si>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</si>
  <si>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</si>
  <si>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</si>
  <si>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</si>
  <si>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</si>
  <si>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</si>
  <si>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</si>
  <si>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</si>
  <si>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</si>
  <si>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</si>
  <si>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</si>
  <si>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</si>
  <si>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</si>
  <si>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</si>
  <si>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</si>
  <si>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</si>
  <si>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</si>
  <si>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</si>
  <si>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</si>
  <si>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</si>
  <si>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</si>
  <si>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</si>
  <si>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</si>
  <si>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</si>
  <si>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</si>
  <si>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</si>
  <si>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</si>
  <si>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</si>
  <si>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</si>
  <si>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</si>
  <si>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</si>
  <si>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</si>
  <si>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</si>
  <si>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</si>
  <si>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</si>
  <si>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</si>
  <si>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</si>
  <si>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</si>
  <si>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</si>
  <si>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</si>
  <si>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</si>
  <si>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</si>
  <si>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</si>
  <si>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</si>
  <si>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</si>
  <si>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</si>
  <si>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</si>
  <si>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</si>
  <si>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</si>
  <si>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</si>
  <si>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</si>
  <si>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</si>
  <si>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</si>
  <si>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</si>
  <si>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</si>
  <si>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</si>
  <si>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</si>
  <si>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</si>
  <si>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</si>
  <si>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</si>
  <si>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</si>
  <si>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</si>
  <si>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</si>
  <si>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</si>
  <si>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</si>
  <si>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</si>
  <si>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</si>
  <si>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</si>
  <si>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</si>
  <si>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</si>
  <si>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</si>
  <si>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</si>
  <si>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</si>
  <si>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</si>
  <si>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</si>
  <si>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</si>
  <si>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</si>
  <si>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</si>
  <si>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</si>
  <si>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</si>
  <si>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</si>
  <si>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</si>
  <si>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</si>
  <si>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</si>
  <si>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</si>
  <si>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</si>
  <si>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</si>
  <si>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</si>
  <si>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</si>
  <si>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</si>
  <si>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</si>
  <si>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</si>
  <si>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</si>
  <si>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</si>
  <si>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</si>
  <si>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</si>
  <si>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</si>
  <si>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</si>
  <si>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</si>
  <si>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</si>
  <si>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</si>
  <si>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</si>
  <si>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</si>
  <si>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</si>
  <si>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</si>
  <si>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</si>
  <si>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</si>
  <si>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</si>
  <si>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</si>
  <si>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</si>
  <si>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</si>
  <si>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</si>
  <si>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</si>
  <si>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</si>
  <si>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</si>
  <si>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</si>
  <si>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</si>
  <si>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</si>
  <si>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</si>
  <si>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</si>
  <si>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</si>
  <si>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</si>
  <si>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</si>
  <si>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</si>
  <si>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</si>
  <si>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</si>
  <si>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</si>
  <si>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</si>
  <si>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</si>
  <si>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</si>
  <si>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</si>
  <si>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</si>
  <si>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</si>
  <si>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</si>
  <si>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</si>
  <si>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</si>
  <si>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</si>
  <si>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</si>
  <si>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</si>
  <si>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</si>
  <si>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</si>
  <si>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</si>
  <si>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</si>
  <si>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</si>
  <si>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</si>
  <si>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</si>
  <si>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</si>
  <si>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</si>
  <si>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</si>
  <si>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</si>
  <si>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</si>
  <si>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</si>
  <si>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</si>
  <si>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</si>
  <si>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</si>
  <si>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</si>
  <si>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</si>
  <si>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</si>
  <si>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</si>
  <si>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</si>
  <si>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</si>
  <si>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</si>
  <si>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</si>
  <si>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</si>
  <si>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</si>
  <si>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</si>
  <si>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</si>
  <si>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</si>
  <si>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</si>
  <si>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</si>
  <si>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</si>
  <si>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</si>
  <si>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</si>
  <si>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</si>
  <si>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</si>
  <si>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</si>
  <si>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</si>
  <si>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</si>
  <si>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</si>
  <si>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</si>
  <si>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</si>
  <si>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</si>
  <si>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</si>
  <si>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</si>
  <si>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</si>
  <si>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</si>
  <si>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</si>
  <si>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</si>
  <si>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</si>
  <si>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</si>
  <si>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</si>
  <si>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</si>
  <si>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</si>
  <si>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</si>
  <si>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</si>
  <si>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</si>
  <si>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</si>
  <si>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</si>
  <si>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</si>
  <si>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</si>
  <si>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</si>
  <si>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</si>
  <si>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</si>
  <si>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</si>
  <si>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</si>
  <si>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</si>
  <si>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</si>
  <si>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</si>
  <si>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</si>
  <si>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</si>
  <si>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</si>
  <si>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</si>
  <si>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</si>
  <si>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</si>
  <si>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</si>
  <si>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</si>
  <si>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</si>
  <si>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</si>
  <si>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</si>
  <si>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</si>
  <si>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</si>
  <si>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</si>
  <si>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</si>
  <si>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</si>
  <si>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</si>
  <si>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</si>
  <si>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</si>
  <si>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</si>
  <si>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</si>
  <si>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</si>
  <si>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</si>
  <si>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</si>
  <si>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</si>
  <si>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</si>
  <si>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</si>
  <si>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</si>
  <si>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</si>
  <si>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</si>
  <si>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</si>
  <si>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</si>
  <si>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</si>
  <si>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</si>
  <si>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</si>
  <si>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</si>
  <si>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</si>
  <si>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</si>
  <si>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</si>
  <si>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</si>
  <si>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</si>
  <si>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</si>
  <si>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</si>
  <si>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</si>
  <si>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</si>
  <si>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</si>
  <si>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</si>
  <si>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</si>
  <si>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</si>
  <si>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</si>
  <si>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</si>
  <si>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</si>
  <si>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</si>
  <si>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</si>
  <si>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</si>
  <si>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</si>
  <si>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</si>
  <si>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</si>
  <si>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</si>
  <si>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</si>
  <si>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</si>
  <si>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</si>
  <si>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</si>
  <si>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</si>
  <si>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</si>
  <si>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</si>
  <si>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</si>
  <si>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</si>
  <si>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</si>
  <si>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</si>
  <si>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</si>
  <si>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</si>
  <si>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</si>
  <si>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</si>
  <si>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</si>
  <si>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</si>
  <si>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</si>
  <si>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</si>
  <si>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</si>
  <si>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</si>
  <si>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</si>
  <si>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</si>
  <si>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</si>
  <si>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</si>
  <si>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</si>
  <si>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</si>
  <si>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</si>
  <si>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</si>
  <si>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</si>
  <si>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</si>
  <si>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</si>
  <si>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</si>
  <si>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</si>
  <si>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</si>
  <si>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</si>
  <si>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</si>
  <si>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</si>
  <si>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</si>
  <si>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</si>
  <si>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</si>
  <si>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</si>
  <si>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</si>
  <si>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</si>
  <si>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</si>
  <si>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</si>
  <si>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</si>
  <si>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</si>
  <si>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</si>
  <si>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</si>
  <si>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</si>
  <si>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</si>
  <si>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</si>
  <si>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</si>
  <si>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</si>
  <si>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</si>
  <si>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</si>
  <si>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</si>
  <si>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</si>
  <si>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</si>
  <si>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</si>
  <si>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</si>
  <si>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</si>
  <si>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</si>
  <si>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</si>
  <si>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</si>
  <si>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</si>
  <si>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</si>
  <si>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</si>
  <si>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</si>
  <si>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</si>
  <si>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</si>
  <si>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</si>
  <si>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</si>
  <si>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</si>
  <si>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</si>
  <si>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</si>
  <si>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</si>
  <si>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</si>
  <si>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</si>
  <si>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</si>
  <si>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</si>
  <si>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</si>
  <si>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</si>
  <si>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</si>
  <si>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</si>
  <si>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</si>
  <si>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</si>
  <si>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</si>
  <si>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</si>
  <si>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</si>
  <si>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</si>
  <si>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</si>
  <si>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</si>
  <si>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</si>
  <si>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</si>
  <si>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</si>
  <si>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</si>
  <si>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</si>
  <si>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</si>
  <si>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</si>
  <si>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</si>
  <si>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</si>
  <si>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</si>
  <si>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</si>
  <si>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</si>
  <si>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</si>
  <si>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</si>
  <si>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</si>
  <si>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</si>
  <si>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</si>
  <si>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</si>
  <si>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</si>
  <si>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</si>
  <si>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</si>
  <si>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</si>
  <si>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</si>
  <si>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</si>
  <si>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</si>
  <si>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</si>
  <si>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</si>
  <si>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</si>
  <si>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</si>
  <si>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</si>
  <si>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</si>
  <si>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</si>
  <si>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</si>
  <si>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</si>
  <si>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</si>
  <si>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</si>
  <si>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</si>
  <si>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</si>
  <si>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</si>
  <si>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</si>
  <si>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</si>
  <si>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</si>
  <si>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</si>
  <si>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</si>
  <si>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</si>
  <si>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</si>
  <si>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</si>
  <si>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</si>
  <si>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</si>
  <si>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</si>
  <si>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</si>
  <si>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</si>
  <si>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</si>
  <si>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</si>
  <si>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</si>
  <si>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</si>
  <si>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</si>
  <si>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</si>
  <si>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</si>
  <si>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</si>
  <si>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</si>
  <si>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</si>
  <si>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</si>
  <si>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</si>
  <si>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</si>
  <si>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</si>
  <si>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</si>
  <si>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</si>
  <si>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</si>
  <si>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</si>
  <si>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</si>
  <si>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</si>
  <si>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</si>
  <si>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</si>
  <si>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</si>
  <si>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</si>
  <si>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</si>
  <si>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</si>
  <si>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</si>
  <si>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</si>
  <si>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</si>
  <si>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</si>
  <si>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</si>
  <si>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</si>
  <si>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</si>
  <si>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</si>
  <si>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</si>
  <si>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</si>
  <si>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</si>
  <si>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</si>
  <si>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</si>
  <si>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</si>
  <si>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</si>
  <si>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</si>
  <si>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</si>
  <si>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</si>
  <si>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</si>
  <si>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</si>
  <si>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</si>
  <si>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</si>
  <si>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</si>
  <si>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</si>
  <si>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</si>
  <si>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</si>
  <si>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</si>
  <si>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</si>
  <si>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</si>
  <si>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</si>
  <si>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</si>
  <si>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</si>
  <si>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</si>
  <si>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</si>
  <si>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</si>
  <si>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</si>
  <si>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</si>
  <si>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</si>
  <si>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</si>
  <si>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</si>
  <si>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</si>
  <si>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</si>
  <si>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</si>
  <si>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</si>
  <si>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</si>
  <si>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</si>
  <si>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</si>
  <si>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</si>
  <si>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</si>
  <si>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</si>
  <si>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</si>
  <si>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</si>
  <si>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</si>
  <si>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</si>
  <si>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</si>
  <si>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</si>
  <si>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</si>
  <si>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</si>
  <si>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</si>
  <si>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</si>
  <si>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</si>
  <si>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</si>
  <si>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</si>
  <si>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</si>
  <si>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</si>
  <si>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</si>
  <si>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</si>
  <si>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</si>
  <si>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</si>
  <si>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</si>
  <si>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</si>
  <si>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</si>
  <si>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</si>
  <si>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</si>
  <si>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</si>
  <si>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</si>
  <si>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</si>
  <si>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</si>
  <si>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</si>
  <si>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</si>
  <si>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</si>
  <si>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</si>
  <si>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</si>
  <si>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</si>
  <si>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</si>
  <si>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</si>
  <si>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</si>
  <si>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</si>
  <si>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</si>
  <si>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</si>
  <si>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</si>
  <si>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</si>
  <si>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</si>
  <si>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</si>
  <si>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</si>
  <si>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</si>
  <si>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</si>
  <si>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</si>
  <si>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</si>
  <si>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</si>
  <si>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</si>
  <si>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</si>
  <si>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</si>
  <si>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</si>
  <si>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</si>
  <si>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</si>
  <si>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</si>
  <si>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</si>
  <si>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</si>
  <si>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</si>
  <si>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</si>
  <si>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</si>
  <si>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</si>
  <si>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</si>
  <si>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</si>
  <si>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</si>
  <si>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</si>
  <si>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</si>
  <si>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</si>
  <si>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</si>
  <si>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</si>
  <si>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</si>
  <si>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</si>
  <si>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</si>
  <si>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</si>
  <si>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</si>
  <si>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</si>
  <si>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</si>
  <si>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</si>
  <si>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</si>
  <si>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</si>
  <si>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</si>
  <si>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</si>
  <si>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</si>
  <si>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</si>
  <si>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</si>
  <si>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</si>
  <si>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</si>
  <si>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</si>
  <si>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</si>
  <si>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</si>
  <si>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</si>
  <si>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</si>
  <si>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</si>
  <si>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</si>
  <si>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</si>
  <si>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</si>
  <si>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</si>
  <si>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</si>
  <si>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</si>
  <si>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</si>
  <si>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</si>
  <si>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</si>
  <si>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</si>
  <si>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</si>
  <si>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</si>
  <si>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</si>
  <si>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</si>
  <si>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</si>
  <si>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</si>
  <si>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</si>
  <si>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</si>
  <si>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</si>
  <si>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</si>
  <si>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</si>
  <si>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</si>
  <si>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</si>
  <si>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</si>
  <si>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</si>
  <si>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</si>
  <si>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</si>
  <si>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</si>
  <si>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</si>
  <si>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</si>
  <si>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</si>
  <si>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</si>
  <si>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</si>
  <si>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</si>
  <si>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</si>
  <si>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</si>
  <si>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</si>
  <si>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</si>
  <si>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</si>
  <si>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</si>
  <si>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</si>
  <si>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</si>
  <si>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</si>
  <si>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</si>
  <si>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</si>
  <si>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</si>
  <si>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</si>
  <si>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</si>
  <si>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</si>
  <si>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</si>
  <si>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</si>
  <si>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</si>
  <si>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</si>
  <si>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</si>
  <si>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</si>
  <si>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</si>
  <si>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</si>
  <si>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</si>
  <si>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</si>
  <si>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</si>
  <si>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</si>
  <si>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</si>
  <si>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</si>
  <si>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</si>
  <si>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</si>
  <si>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</si>
  <si>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</si>
  <si>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</si>
  <si>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</si>
  <si>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</si>
  <si>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</si>
  <si>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</si>
  <si>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</si>
  <si>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</si>
  <si>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</si>
  <si>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</si>
  <si>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</si>
  <si>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</si>
  <si>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</si>
  <si>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</si>
  <si>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</si>
  <si>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</si>
  <si>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</si>
  <si>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</si>
  <si>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</si>
  <si>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</si>
  <si>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</si>
  <si>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</si>
  <si>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</si>
  <si>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</si>
  <si>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</si>
  <si>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</si>
  <si>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</si>
  <si>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</si>
  <si>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</si>
  <si>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</si>
  <si>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</si>
  <si>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</si>
  <si>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</si>
  <si>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</si>
  <si>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</si>
  <si>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</si>
  <si>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</si>
  <si>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</si>
  <si>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</si>
  <si>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</si>
  <si>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</si>
  <si>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</si>
  <si>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</si>
  <si>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</si>
  <si>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</si>
  <si>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</si>
  <si>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</si>
  <si>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</si>
  <si>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</si>
  <si>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</si>
  <si>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</si>
  <si>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</si>
  <si>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</si>
  <si>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</si>
  <si>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</si>
  <si>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</si>
  <si>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</si>
  <si>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</si>
  <si>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</si>
  <si>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</si>
  <si>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</si>
  <si>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</si>
  <si>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</si>
  <si>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</si>
  <si>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</si>
  <si>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</si>
  <si>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</si>
  <si>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</si>
  <si>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</si>
  <si>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</si>
  <si>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</si>
  <si>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</si>
  <si>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</si>
  <si>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</si>
  <si>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</si>
  <si>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</si>
  <si>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</si>
  <si>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</si>
  <si>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</si>
  <si>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</si>
  <si>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</si>
  <si>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</si>
  <si>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</si>
  <si>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</si>
  <si>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</si>
  <si>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</si>
  <si>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</si>
  <si>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</si>
  <si>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</si>
  <si>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</si>
  <si>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</si>
  <si>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</si>
  <si>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</si>
  <si>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</si>
  <si>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</si>
  <si>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</si>
  <si>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</si>
  <si>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</si>
  <si>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</si>
  <si>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</si>
  <si>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</si>
  <si>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</si>
  <si>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</si>
  <si>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</si>
  <si>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</si>
  <si>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</si>
  <si>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</si>
  <si>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</si>
  <si>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</si>
  <si>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</si>
  <si>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</si>
  <si>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</si>
  <si>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</si>
  <si>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</si>
  <si>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</si>
  <si>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</si>
  <si>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</si>
  <si>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</si>
  <si>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</si>
  <si>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</si>
  <si>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</si>
  <si>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</si>
  <si>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</si>
  <si>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</si>
  <si>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</si>
  <si>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</si>
  <si>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</si>
  <si>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</si>
  <si>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</si>
  <si>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</si>
  <si>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</si>
  <si>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</si>
  <si>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</si>
  <si>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</si>
  <si>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</si>
  <si>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</si>
  <si>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</si>
  <si>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</si>
  <si>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</si>
  <si>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</si>
  <si>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</si>
  <si>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</si>
  <si>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</si>
  <si>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</si>
  <si>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</si>
  <si>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</si>
  <si>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</si>
  <si>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</si>
  <si>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</si>
  <si>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</si>
  <si>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</si>
  <si>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</si>
  <si>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</si>
  <si>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</si>
  <si>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</si>
  <si>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</si>
  <si>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</si>
  <si>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</si>
  <si>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</si>
  <si>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</si>
  <si>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</si>
  <si>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</si>
  <si>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</si>
  <si>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</si>
  <si>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</si>
  <si>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</si>
  <si>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</si>
  <si>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</si>
  <si>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</si>
  <si>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</si>
  <si>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</si>
  <si>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</si>
  <si>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</si>
  <si>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</si>
  <si>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</si>
  <si>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</si>
  <si>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</si>
  <si>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</si>
  <si>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</si>
  <si>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</si>
  <si>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</si>
  <si>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</si>
  <si>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</si>
  <si>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</si>
  <si>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</si>
  <si>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</si>
  <si>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</si>
  <si>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</si>
  <si>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</si>
  <si>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</si>
  <si>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</si>
  <si>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</si>
  <si>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</si>
  <si>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</si>
  <si>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</si>
  <si>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</si>
  <si>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</si>
  <si>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</si>
  <si>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</si>
  <si>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</si>
  <si>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</si>
  <si>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</si>
  <si>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</si>
  <si>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</si>
  <si>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</si>
  <si>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</si>
  <si>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</si>
  <si>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</si>
  <si>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</si>
  <si>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</si>
  <si>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</si>
  <si>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</si>
  <si>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</si>
  <si>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</si>
  <si>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</si>
  <si>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</si>
  <si>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</si>
  <si>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</si>
  <si>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</si>
  <si>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</si>
  <si>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</si>
  <si>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</si>
  <si>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</si>
  <si>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</si>
  <si>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</si>
  <si>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</si>
  <si>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</si>
  <si>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</si>
  <si>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</si>
  <si>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</si>
  <si>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</si>
  <si>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</si>
  <si>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</si>
  <si>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</si>
  <si>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</si>
  <si>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</si>
  <si>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</si>
  <si>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</si>
  <si>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</si>
  <si>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</si>
  <si>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</si>
  <si>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</si>
  <si>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</si>
  <si>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</si>
  <si>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</si>
  <si>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</si>
  <si>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</si>
  <si>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</si>
  <si>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</si>
  <si>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</si>
  <si>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</si>
  <si>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</si>
  <si>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</si>
  <si>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</si>
  <si>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</si>
  <si>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</si>
  <si>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</si>
  <si>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</si>
  <si>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</si>
  <si>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</si>
  <si>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</si>
  <si>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</si>
  <si>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</si>
  <si>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</si>
  <si>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</si>
  <si>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</si>
  <si>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</si>
  <si>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</si>
  <si>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</si>
  <si>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</si>
  <si>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</si>
  <si>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</si>
  <si>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</si>
  <si>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</si>
  <si>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</si>
  <si>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</si>
  <si>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</si>
  <si>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</si>
  <si>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</si>
  <si>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</si>
  <si>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</si>
  <si>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</si>
  <si>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</si>
  <si>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</si>
  <si>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</si>
  <si>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</si>
  <si>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</si>
  <si>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</si>
  <si>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</si>
  <si>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</si>
  <si>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</si>
  <si>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</si>
  <si>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</si>
  <si>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</si>
  <si>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</si>
  <si>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</si>
  <si>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</si>
  <si>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</si>
  <si>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</si>
  <si>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</si>
  <si>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</si>
  <si>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</si>
  <si>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</si>
  <si>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</si>
  <si>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</si>
  <si>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</si>
  <si>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</si>
  <si>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</si>
  <si>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</si>
  <si>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</si>
  <si>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</si>
  <si>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</si>
  <si>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</si>
  <si>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</si>
  <si>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</si>
  <si>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</si>
  <si>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</si>
  <si>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</si>
  <si>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</si>
  <si>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</si>
  <si>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</si>
  <si>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</si>
  <si>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</si>
  <si>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</si>
  <si>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</si>
  <si>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</si>
  <si>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</si>
  <si>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</si>
  <si>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</si>
  <si>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</si>
  <si>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</si>
  <si>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</si>
  <si>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</si>
  <si>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</si>
  <si>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</si>
  <si>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</si>
  <si>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</si>
  <si>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</si>
  <si>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</si>
  <si>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</si>
  <si>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</si>
  <si>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</si>
  <si>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</si>
  <si>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</si>
  <si>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</si>
  <si>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</si>
  <si>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</si>
  <si>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</si>
  <si>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</si>
  <si>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</si>
  <si>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</si>
  <si>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</si>
  <si>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</si>
  <si>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</si>
  <si>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</si>
  <si>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</si>
  <si>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</si>
  <si>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</si>
  <si>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</si>
  <si>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</si>
  <si>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</si>
  <si>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</si>
  <si>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</si>
  <si>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</si>
  <si>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</si>
  <si>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</si>
  <si>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</si>
  <si>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</si>
  <si>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</si>
  <si>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</si>
  <si>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</si>
  <si>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</si>
  <si>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</si>
  <si>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</si>
  <si>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</si>
  <si>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</si>
  <si>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</si>
  <si>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</si>
  <si>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</si>
  <si>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</si>
  <si>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</si>
  <si>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</si>
  <si>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</si>
  <si>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</si>
  <si>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</si>
  <si>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</si>
  <si>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</si>
  <si>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</si>
  <si>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</si>
  <si>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</si>
  <si>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</si>
  <si>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</si>
  <si>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</si>
  <si>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</si>
  <si>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</si>
  <si>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</si>
  <si>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</si>
  <si>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</si>
  <si>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</si>
  <si>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</si>
  <si>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</si>
  <si>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</si>
  <si>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</si>
  <si>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</si>
  <si>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</si>
  <si>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</si>
  <si>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</si>
  <si>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</si>
  <si>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</si>
  <si>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</si>
  <si>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</si>
  <si>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</si>
  <si>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</si>
  <si>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</si>
  <si>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</si>
  <si>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</si>
  <si>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</si>
  <si>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</si>
  <si>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</si>
  <si>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</si>
  <si>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</si>
  <si>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</si>
  <si>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</si>
  <si>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</si>
  <si>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</si>
  <si>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</si>
  <si>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</si>
  <si>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</si>
  <si>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</si>
  <si>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</si>
  <si>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</si>
  <si>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</si>
  <si>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</si>
  <si>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</si>
  <si>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</si>
  <si>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</si>
  <si>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</si>
  <si>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</si>
  <si>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</si>
  <si>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</si>
  <si>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</si>
  <si>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</si>
  <si>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</si>
  <si>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</si>
  <si>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</si>
  <si>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</si>
  <si>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</si>
  <si>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</si>
  <si>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</si>
  <si>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</si>
  <si>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</si>
  <si>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</si>
  <si>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</si>
  <si>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</si>
  <si>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</si>
  <si>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</si>
  <si>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</si>
  <si>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</si>
  <si>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</si>
  <si>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</si>
  <si>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</si>
  <si>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</si>
  <si>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</si>
  <si>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</si>
  <si>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</si>
  <si>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</si>
  <si>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</si>
  <si>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</si>
  <si>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</si>
  <si>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</si>
  <si>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</si>
  <si>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</si>
  <si>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</si>
  <si>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</si>
  <si>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</si>
  <si>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</si>
  <si>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</si>
  <si>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</si>
  <si>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</si>
  <si>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</si>
  <si>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</si>
  <si>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</si>
  <si>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</si>
  <si>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</si>
  <si>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</si>
  <si>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</si>
  <si>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</si>
  <si>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</si>
  <si>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</si>
  <si>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</si>
  <si>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</si>
  <si>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</si>
  <si>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</si>
  <si>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</si>
  <si>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</si>
  <si>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</si>
  <si>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</si>
  <si>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</si>
  <si>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</si>
  <si>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</si>
  <si>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</si>
  <si>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</si>
  <si>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</si>
  <si>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</si>
  <si>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</si>
  <si>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</si>
  <si>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</si>
  <si>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</si>
  <si>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</si>
  <si>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</si>
  <si>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</si>
  <si>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</si>
  <si>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</si>
  <si>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</si>
  <si>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</si>
  <si>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</si>
  <si>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</si>
  <si>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</si>
  <si>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</si>
  <si>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</si>
  <si>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</si>
  <si>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</si>
  <si>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</si>
  <si>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</si>
  <si>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</si>
  <si>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</si>
  <si>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</si>
  <si>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</si>
  <si>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</si>
  <si>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</si>
  <si>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</si>
  <si>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</si>
  <si>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</si>
  <si>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</si>
  <si>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</si>
  <si>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</si>
  <si>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</si>
  <si>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</si>
  <si>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</si>
  <si>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</si>
  <si>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</si>
  <si>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</si>
  <si>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</si>
  <si>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</si>
  <si>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</si>
  <si>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</si>
  <si>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</si>
  <si>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</si>
  <si>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</si>
  <si>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</si>
  <si>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</si>
  <si>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</si>
  <si>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</si>
  <si>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</si>
  <si>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</si>
  <si>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</si>
  <si>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</si>
  <si>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</si>
  <si>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</si>
  <si>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</si>
  <si>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</si>
  <si>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</si>
  <si>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</si>
  <si>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</si>
  <si>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</si>
  <si>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</si>
  <si>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</si>
  <si>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</si>
  <si>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</si>
  <si>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</si>
  <si>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</si>
  <si>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</si>
  <si>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</si>
  <si>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</si>
  <si>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</si>
  <si>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</si>
  <si>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</si>
  <si>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</si>
  <si>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</si>
  <si>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</si>
  <si>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</si>
  <si>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</si>
  <si>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</si>
  <si>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</si>
  <si>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</si>
  <si>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</si>
  <si>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</si>
  <si>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</si>
  <si>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</si>
  <si>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</si>
  <si>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</si>
  <si>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</si>
  <si>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</si>
  <si>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</si>
  <si>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</si>
  <si>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</si>
  <si>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</si>
  <si>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</si>
  <si>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</si>
  <si>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</si>
  <si>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</si>
  <si>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</si>
  <si>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</si>
  <si>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</si>
  <si>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</si>
  <si>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</si>
  <si>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</si>
  <si>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</si>
  <si>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</si>
  <si>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</si>
  <si>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</si>
  <si>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</si>
  <si>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</si>
  <si>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</si>
  <si>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</si>
  <si>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</si>
  <si>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</si>
  <si>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</si>
  <si>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</si>
  <si>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</si>
  <si>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</si>
  <si>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</si>
  <si>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</si>
  <si>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</si>
  <si>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</si>
  <si>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</si>
  <si>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</si>
  <si>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</si>
  <si>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</si>
  <si>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</si>
  <si>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</si>
  <si>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</si>
  <si>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</si>
  <si>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</si>
  <si>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</si>
  <si>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</si>
  <si>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</si>
  <si>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</si>
  <si>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</si>
  <si>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</si>
  <si>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</si>
  <si>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</si>
  <si>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</si>
  <si>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</si>
  <si>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</si>
  <si>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</si>
  <si>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</si>
  <si>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</si>
  <si>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</si>
  <si>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</si>
  <si>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</si>
  <si>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</si>
  <si>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</si>
  <si>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</si>
  <si>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</si>
  <si>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</si>
  <si>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</si>
  <si>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</si>
  <si>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</si>
  <si>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</si>
  <si>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</si>
  <si>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</si>
  <si>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</si>
  <si>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</si>
  <si>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</si>
  <si>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</si>
  <si>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</si>
  <si>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</si>
  <si>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</si>
  <si>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</si>
  <si>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</si>
  <si>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</si>
  <si>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</si>
  <si>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</si>
  <si>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</si>
  <si>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</si>
  <si>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</si>
  <si>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</si>
  <si>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</si>
  <si>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</si>
  <si>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</si>
  <si>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</si>
  <si>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</si>
  <si>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</si>
  <si>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</si>
  <si>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</si>
  <si>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</si>
  <si>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</si>
  <si>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</si>
  <si>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</si>
  <si>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</si>
  <si>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</si>
  <si>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</si>
  <si>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</si>
  <si>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</si>
  <si>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</si>
  <si>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</si>
  <si>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</si>
  <si>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</si>
  <si>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</si>
  <si>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</si>
  <si>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</si>
  <si>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</si>
  <si>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</si>
  <si>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</si>
  <si>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</si>
  <si>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</si>
  <si>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</si>
  <si>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</si>
  <si>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</si>
  <si>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</si>
  <si>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</si>
  <si>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</si>
  <si>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</si>
  <si>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</si>
  <si>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</si>
  <si>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</si>
  <si>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</si>
  <si>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</si>
  <si>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</si>
  <si>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</si>
  <si>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</si>
  <si>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</si>
  <si>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</si>
  <si>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</si>
  <si>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</si>
  <si>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</si>
  <si>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</si>
  <si>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</si>
  <si>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</si>
  <si>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</si>
  <si>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</si>
  <si>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</si>
  <si>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</si>
  <si>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</si>
  <si>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</si>
  <si>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</si>
  <si>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</si>
  <si>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</si>
  <si>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</si>
  <si>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</si>
  <si>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</si>
  <si>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</si>
  <si>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</si>
  <si>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</si>
  <si>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</si>
  <si>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</si>
  <si>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</si>
  <si>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</si>
  <si>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</si>
  <si>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</si>
  <si>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</si>
  <si>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</si>
  <si>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</si>
  <si>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</si>
  <si>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</si>
  <si>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</si>
  <si>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</si>
  <si>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</si>
  <si>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</si>
  <si>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</si>
  <si>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</si>
  <si>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</si>
  <si>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</si>
  <si>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</si>
  <si>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</si>
  <si>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</si>
  <si>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</si>
  <si>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</si>
  <si>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</si>
  <si>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</si>
  <si>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</si>
  <si>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</si>
  <si>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</si>
  <si>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</si>
  <si>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</si>
  <si>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</si>
  <si>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</si>
  <si>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</si>
  <si>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</si>
  <si>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</si>
  <si>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</si>
  <si>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</si>
  <si>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</si>
  <si>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</si>
  <si>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</si>
  <si>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</si>
  <si>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</si>
  <si>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</si>
  <si>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</si>
  <si>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</si>
  <si>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</si>
  <si>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</si>
  <si>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</si>
  <si>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</si>
  <si>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</si>
  <si>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</si>
  <si>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</si>
  <si>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</si>
  <si>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</si>
  <si>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</si>
  <si>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</si>
  <si>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</si>
  <si>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</si>
  <si>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</si>
  <si>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</si>
  <si>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</si>
  <si>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</si>
  <si>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</si>
  <si>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</si>
  <si>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</si>
  <si>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</si>
  <si>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</si>
  <si>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</si>
  <si>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</si>
  <si>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</si>
  <si>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</si>
  <si>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</si>
  <si>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</si>
  <si>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</si>
  <si>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</si>
  <si>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</si>
  <si>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</si>
  <si>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</si>
  <si>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</si>
  <si>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</si>
  <si>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</si>
  <si>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</si>
  <si>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</si>
  <si>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</si>
  <si>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</si>
  <si>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</si>
  <si>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</si>
  <si>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</si>
  <si>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</si>
  <si>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</si>
  <si>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</si>
  <si>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</si>
  <si>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</si>
  <si>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</si>
  <si>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</si>
  <si>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</si>
  <si>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</si>
  <si>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</si>
  <si>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</si>
  <si>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</si>
  <si>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</si>
  <si>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</si>
  <si>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</si>
  <si>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</si>
  <si>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</si>
  <si>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</si>
  <si>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</si>
  <si>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</si>
  <si>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</si>
  <si>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</si>
  <si>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</si>
  <si>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</si>
  <si>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</si>
  <si>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</si>
  <si>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</si>
  <si>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</si>
  <si>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</si>
  <si>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</si>
  <si>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</si>
  <si>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</si>
  <si>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</si>
  <si>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</si>
  <si>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</si>
  <si>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</si>
  <si>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</si>
  <si>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</si>
  <si>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</si>
  <si>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</si>
  <si>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</si>
  <si>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</si>
  <si>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</si>
  <si>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</si>
  <si>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</si>
  <si>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</si>
  <si>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</si>
  <si>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</si>
  <si>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</si>
  <si>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</si>
  <si>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</si>
  <si>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</si>
  <si>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</si>
  <si>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</si>
  <si>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</si>
  <si>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</si>
  <si>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</si>
  <si>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</si>
  <si>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</si>
  <si>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</si>
  <si>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</si>
  <si>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</si>
  <si>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</si>
  <si>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</si>
  <si>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</si>
  <si>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</si>
  <si>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</si>
  <si>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</si>
  <si>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</si>
  <si>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</si>
  <si>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</si>
  <si>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</si>
  <si>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</si>
  <si>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</si>
  <si>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</si>
  <si>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</si>
  <si>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</si>
  <si>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</si>
  <si>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</si>
  <si>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</si>
  <si>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</si>
  <si>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</si>
  <si>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</si>
  <si>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</si>
  <si>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</si>
  <si>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</si>
  <si>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</si>
  <si>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</si>
  <si>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</si>
  <si>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</si>
  <si>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</si>
  <si>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</si>
  <si>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</si>
  <si>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</si>
  <si>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</si>
  <si>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</si>
  <si>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</si>
  <si>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</si>
  <si>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</si>
  <si>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</si>
  <si>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</si>
  <si>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</si>
  <si>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</si>
  <si>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</si>
  <si>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</si>
  <si>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</si>
  <si>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</si>
  <si>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</si>
  <si>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</si>
  <si>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</si>
  <si>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</si>
  <si>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</si>
  <si>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</si>
  <si>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</si>
  <si>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</si>
  <si>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</si>
  <si>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</si>
  <si>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</si>
  <si>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</si>
  <si>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</si>
  <si>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</si>
  <si>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</si>
  <si>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</si>
  <si>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</si>
  <si>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</si>
  <si>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</si>
  <si>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</si>
  <si>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</si>
  <si>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</si>
  <si>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</si>
  <si>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</si>
  <si>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</si>
  <si>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</si>
  <si>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</si>
  <si>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</si>
  <si>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</si>
  <si>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</si>
  <si>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</si>
  <si>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</si>
  <si>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</si>
  <si>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</si>
  <si>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</si>
  <si>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</si>
  <si>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</si>
  <si>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</si>
  <si>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</si>
  <si>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</si>
  <si>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</si>
  <si>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</si>
  <si>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</si>
  <si>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</si>
  <si>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</si>
  <si>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</si>
  <si>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</si>
  <si>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</si>
  <si>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</si>
  <si>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</si>
  <si>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</si>
  <si>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</si>
  <si>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</si>
  <si>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</si>
  <si>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</si>
  <si>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</si>
  <si>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</si>
  <si>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</si>
  <si>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</si>
  <si>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</si>
  <si>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</si>
  <si>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</si>
  <si>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</si>
  <si>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</si>
  <si>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</si>
  <si>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</si>
  <si>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</si>
  <si>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</si>
  <si>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</si>
  <si>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</si>
  <si>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</si>
  <si>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</si>
  <si>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</si>
  <si>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</si>
  <si>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</si>
  <si>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</si>
  <si>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</si>
  <si>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</si>
  <si>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</si>
  <si>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</si>
  <si>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</si>
  <si>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</si>
  <si>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</si>
  <si>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</si>
  <si>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</si>
  <si>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</si>
  <si>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</si>
  <si>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</si>
  <si>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</si>
  <si>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</si>
  <si>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</si>
  <si>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</si>
  <si>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</si>
  <si>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</si>
  <si>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</si>
  <si>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</si>
  <si>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</si>
  <si>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</si>
  <si>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</si>
  <si>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</si>
  <si>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</si>
  <si>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</si>
  <si>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</si>
  <si>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</si>
  <si>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</si>
  <si>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</si>
  <si>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</si>
  <si>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</si>
  <si>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</si>
  <si>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</si>
  <si>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</si>
  <si>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</si>
  <si>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</si>
  <si>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</si>
  <si>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</si>
  <si>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</si>
  <si>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</si>
  <si>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</si>
  <si>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</si>
  <si>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</si>
  <si>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</si>
  <si>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</si>
  <si>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</si>
  <si>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</si>
  <si>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</si>
  <si>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</si>
  <si>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</si>
  <si>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</si>
  <si>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</si>
  <si>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</si>
  <si>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</si>
  <si>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</si>
  <si>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</si>
  <si>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</si>
  <si>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</si>
  <si>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</si>
  <si>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</si>
  <si>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</si>
  <si>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</si>
  <si>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</si>
  <si>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</si>
  <si>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</si>
  <si>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</si>
  <si>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</si>
  <si>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</si>
  <si>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</si>
  <si>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</si>
  <si>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</si>
  <si>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</si>
  <si>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</si>
  <si>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</si>
  <si>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</si>
  <si>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</si>
  <si>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</si>
  <si>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</si>
  <si>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</si>
  <si>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</si>
  <si>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</si>
  <si>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</si>
  <si>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</si>
  <si>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</si>
  <si>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</si>
  <si>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</si>
  <si>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</si>
  <si>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</si>
  <si>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</si>
  <si>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</si>
  <si>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</si>
  <si>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</si>
  <si>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</si>
  <si>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</si>
  <si>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</si>
  <si>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</si>
  <si>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</si>
  <si>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</si>
  <si>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</si>
  <si>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</si>
  <si>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</si>
  <si>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</si>
  <si>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</si>
  <si>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</si>
  <si>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</si>
  <si>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</si>
  <si>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</si>
  <si>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</si>
  <si>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</si>
  <si>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</si>
  <si>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</si>
  <si>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</si>
  <si>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</si>
  <si>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</si>
  <si>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</si>
  <si>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</si>
  <si>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</si>
  <si>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</si>
  <si>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</si>
  <si>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</si>
  <si>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</si>
  <si>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</si>
  <si>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</si>
  <si>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</si>
  <si>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</si>
  <si>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</si>
  <si>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</si>
  <si>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</si>
  <si>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</si>
  <si>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</si>
  <si>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</si>
  <si>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</si>
  <si>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</si>
  <si>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</si>
  <si>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</si>
  <si>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</si>
  <si>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</si>
  <si>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</si>
  <si>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</si>
  <si>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</si>
  <si>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</si>
  <si>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</si>
  <si>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</si>
  <si>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</si>
  <si>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</si>
  <si>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</si>
  <si>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</si>
  <si>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</si>
  <si>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</si>
  <si>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</si>
  <si>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</si>
  <si>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</si>
  <si>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</si>
  <si>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</si>
  <si>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</si>
  <si>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</si>
  <si>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</si>
  <si>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</si>
  <si>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</si>
  <si>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</si>
  <si>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</si>
  <si>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</si>
  <si>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</si>
  <si>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</si>
  <si>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</si>
  <si>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</si>
  <si>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</si>
  <si>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</si>
  <si>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</si>
  <si>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</si>
  <si>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</si>
  <si>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</si>
  <si>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</si>
  <si>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</si>
  <si>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</si>
  <si>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</si>
  <si>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</si>
  <si>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</si>
  <si>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</si>
  <si>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</si>
  <si>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</si>
  <si>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</si>
  <si>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</si>
  <si>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</si>
  <si>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</si>
  <si>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</si>
  <si>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</si>
  <si>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</si>
  <si>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</si>
  <si>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</si>
  <si>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</si>
  <si>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</si>
  <si>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</si>
  <si>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</si>
  <si>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</si>
  <si>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</si>
  <si>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</si>
  <si>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</si>
  <si>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</si>
  <si>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</si>
  <si>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</si>
  <si>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</si>
  <si>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</si>
  <si>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</si>
  <si>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</si>
  <si>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</si>
  <si>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</si>
  <si>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</si>
  <si>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</si>
  <si>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</si>
  <si>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</si>
  <si>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</si>
  <si>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</si>
  <si>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</si>
  <si>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</si>
  <si>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</si>
  <si>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</si>
  <si>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</si>
  <si>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</si>
  <si>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</si>
  <si>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</si>
  <si>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</si>
  <si>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</si>
  <si>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</si>
  <si>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</si>
  <si>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</si>
  <si>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</si>
  <si>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</si>
  <si>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</si>
  <si>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</si>
  <si>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</si>
  <si>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</si>
  <si>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</si>
  <si>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</si>
  <si>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</si>
  <si>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</si>
  <si>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</si>
  <si>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</si>
  <si>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</si>
  <si>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</si>
  <si>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</si>
  <si>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</si>
  <si>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</si>
  <si>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</si>
  <si>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</si>
  <si>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</si>
  <si>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</si>
  <si>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</si>
  <si>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</si>
  <si>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</si>
  <si>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</si>
  <si>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</si>
  <si>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</si>
  <si>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</si>
  <si>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</si>
  <si>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</si>
  <si>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</si>
  <si>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</si>
  <si>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</si>
  <si>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</si>
  <si>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</si>
  <si>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</si>
  <si>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</si>
  <si>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</si>
  <si>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</si>
  <si>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</si>
  <si>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</si>
  <si>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</si>
  <si>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</si>
  <si>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</si>
  <si>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</si>
  <si>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</si>
  <si>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</si>
  <si>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</si>
  <si>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</si>
  <si>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</si>
  <si>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</si>
  <si>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</si>
  <si>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</si>
  <si>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</si>
  <si>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</si>
  <si>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</si>
  <si>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</si>
  <si>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</si>
  <si>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</si>
  <si>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</si>
  <si>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</si>
  <si>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</si>
  <si>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</si>
  <si>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</si>
  <si>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</si>
  <si>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</si>
  <si>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</si>
  <si>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</si>
  <si>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</si>
  <si>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</si>
  <si>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</si>
  <si>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</si>
  <si>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</si>
  <si>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</si>
  <si>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</si>
  <si>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</si>
  <si>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</si>
  <si>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</si>
  <si>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</si>
  <si>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</si>
  <si>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</si>
  <si>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</si>
  <si>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</si>
  <si>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</si>
  <si>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</si>
  <si>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</si>
  <si>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</si>
  <si>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</si>
  <si>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</si>
  <si>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</si>
  <si>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</si>
  <si>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</si>
  <si>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</si>
  <si>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</si>
  <si>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</si>
  <si>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</si>
  <si>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</si>
  <si>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</si>
  <si>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</si>
  <si>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</si>
  <si>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</si>
  <si>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</si>
  <si>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</si>
  <si>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</si>
  <si>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</si>
  <si>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</si>
  <si>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</si>
  <si>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</si>
  <si>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</si>
  <si>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</si>
  <si>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</si>
  <si>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</si>
  <si>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</si>
  <si>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</si>
  <si>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</si>
  <si>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</si>
  <si>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</si>
  <si>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</si>
  <si>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</si>
  <si>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</si>
  <si>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</si>
  <si>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</si>
  <si>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</si>
  <si>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</si>
  <si>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</si>
  <si>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</si>
  <si>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</si>
  <si>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</si>
  <si>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</si>
  <si>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</si>
  <si>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</si>
  <si>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</si>
  <si>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</si>
  <si>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</si>
  <si>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</si>
  <si>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</si>
  <si>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</si>
  <si>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</si>
  <si>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</si>
  <si>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</si>
  <si>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</si>
  <si>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</si>
  <si>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</si>
  <si>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</si>
  <si>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</si>
  <si>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</si>
  <si>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</si>
  <si>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</si>
  <si>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</si>
  <si>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</si>
  <si>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</si>
  <si>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</si>
  <si>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</si>
  <si>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</si>
  <si>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</si>
  <si>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</si>
  <si>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</si>
  <si>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</si>
  <si>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</si>
  <si>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</si>
  <si>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</si>
  <si>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</si>
  <si>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</si>
  <si>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</si>
  <si>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</si>
  <si>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</si>
  <si>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</si>
  <si>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</si>
  <si>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</si>
  <si>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</si>
  <si>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</si>
  <si>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</si>
  <si>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</si>
  <si>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</si>
  <si>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</si>
  <si>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</si>
  <si>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</si>
  <si>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</si>
  <si>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</si>
  <si>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</si>
  <si>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</si>
  <si>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</si>
  <si>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</si>
  <si>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</si>
  <si>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</si>
  <si>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</si>
  <si>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</si>
  <si>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</si>
  <si>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</si>
  <si>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</si>
  <si>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</si>
  <si>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</si>
  <si>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</si>
  <si>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</si>
  <si>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</si>
  <si>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</si>
  <si>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</si>
  <si>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</si>
  <si>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</si>
  <si>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</si>
  <si>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</si>
  <si>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</si>
  <si>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</si>
  <si>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</si>
  <si>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</si>
  <si>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</si>
  <si>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</si>
  <si>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</si>
  <si>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</si>
  <si>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</si>
  <si>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</si>
  <si>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</si>
  <si>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</si>
  <si>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</si>
  <si>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</si>
  <si>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</si>
  <si>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</si>
  <si>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</si>
  <si>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</si>
  <si>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</si>
  <si>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</si>
  <si>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</si>
  <si>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</si>
  <si>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</si>
  <si>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</si>
  <si>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</si>
  <si>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</si>
  <si>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</si>
  <si>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</si>
  <si>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</si>
  <si>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</si>
  <si>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</si>
  <si>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</si>
  <si>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</si>
  <si>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</si>
  <si>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</si>
  <si>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</si>
  <si>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</si>
  <si>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</si>
  <si>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</si>
  <si>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</si>
  <si>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</si>
  <si>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</si>
  <si>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</si>
  <si>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</si>
  <si>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</si>
  <si>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</si>
  <si>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</si>
  <si>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</si>
  <si>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</si>
  <si>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</si>
  <si>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</si>
  <si>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</si>
  <si>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</si>
  <si>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</si>
  <si>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</si>
  <si>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</si>
  <si>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</si>
  <si>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</si>
  <si>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</si>
  <si>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</si>
  <si>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</si>
  <si>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</si>
  <si>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</si>
  <si>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</si>
  <si>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</si>
  <si>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</si>
  <si>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</si>
  <si>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</si>
  <si>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</si>
  <si>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</si>
  <si>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</si>
  <si>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</si>
  <si>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</si>
  <si>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</si>
  <si>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</si>
  <si>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</si>
  <si>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</si>
  <si>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</si>
  <si>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</si>
  <si>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</si>
  <si>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</si>
  <si>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</si>
  <si>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</si>
  <si>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</si>
  <si>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</si>
  <si>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</si>
  <si>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</si>
  <si>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</si>
  <si>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</si>
  <si>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</si>
  <si>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</si>
  <si>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</si>
  <si>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</si>
  <si>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</si>
  <si>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</si>
  <si>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</si>
  <si>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</si>
  <si>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</si>
  <si>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</si>
  <si>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</si>
  <si>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</si>
  <si>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</si>
  <si>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</si>
  <si>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</si>
  <si>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</si>
  <si>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</si>
  <si>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</si>
  <si>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</si>
  <si>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</si>
  <si>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</si>
  <si>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</si>
  <si>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</si>
  <si>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</si>
  <si>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</si>
  <si>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</si>
  <si>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</si>
  <si>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</si>
  <si>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</si>
  <si>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</si>
  <si>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</si>
  <si>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</si>
  <si>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</si>
  <si>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</si>
  <si>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</si>
  <si>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</si>
  <si>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</si>
  <si>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</si>
  <si>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</si>
  <si>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</si>
  <si>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</si>
  <si>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</si>
  <si>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</si>
  <si>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</si>
  <si>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</si>
  <si>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</si>
  <si>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</si>
  <si>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</si>
  <si>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</si>
  <si>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</si>
  <si>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</si>
  <si>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</si>
  <si>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</si>
  <si>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</si>
  <si>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</si>
  <si>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</si>
  <si>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</si>
  <si>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</si>
  <si>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</si>
  <si>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</si>
  <si>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</si>
  <si>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</si>
  <si>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</si>
  <si>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</si>
  <si>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</si>
  <si>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</si>
  <si>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</si>
  <si>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</si>
  <si>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</si>
  <si>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</si>
  <si>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</si>
  <si>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</si>
  <si>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</si>
  <si>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</si>
  <si>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</si>
  <si>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</si>
  <si>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</si>
  <si>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</si>
  <si>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</si>
  <si>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</si>
  <si>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</si>
  <si>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</si>
  <si>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</si>
  <si>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</si>
  <si>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</si>
  <si>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</si>
  <si>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</si>
  <si>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</si>
  <si>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</si>
  <si>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</si>
  <si>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</si>
  <si>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</si>
  <si>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</si>
  <si>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</si>
  <si>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</si>
  <si>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</si>
  <si>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</si>
  <si>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</si>
  <si>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</si>
  <si>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</si>
  <si>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</si>
  <si>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</si>
  <si>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</si>
  <si>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</si>
  <si>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</si>
  <si>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</si>
  <si>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</si>
  <si>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</si>
  <si>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</si>
  <si>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</si>
  <si>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</si>
  <si>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</si>
  <si>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</si>
  <si>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</si>
  <si>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</si>
  <si>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</si>
  <si>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</si>
  <si>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</si>
  <si>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</si>
  <si>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</si>
  <si>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</si>
  <si>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</si>
  <si>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</si>
  <si>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</si>
  <si>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</si>
  <si>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</si>
  <si>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</si>
  <si>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</si>
  <si>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</si>
  <si>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</si>
  <si>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</si>
  <si>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</si>
  <si>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</si>
  <si>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</si>
  <si>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</si>
  <si>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</si>
  <si>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</si>
  <si>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</si>
  <si>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</si>
  <si>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</si>
  <si>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</si>
  <si>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</si>
  <si>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</si>
  <si>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</si>
  <si>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</si>
  <si>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</si>
  <si>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</si>
  <si>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</si>
  <si>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</si>
  <si>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</si>
  <si>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</si>
  <si>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</si>
  <si>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</si>
  <si>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</si>
  <si>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</si>
  <si>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</si>
  <si>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</si>
  <si>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</si>
  <si>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</si>
  <si>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</si>
  <si>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</si>
  <si>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</si>
  <si>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</si>
  <si>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</si>
  <si>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</si>
  <si>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</si>
  <si>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</si>
  <si>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</si>
  <si>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</si>
  <si>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</si>
  <si>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</si>
  <si>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</si>
  <si>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</si>
  <si>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</si>
  <si>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</si>
  <si>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</si>
  <si>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</si>
  <si>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</si>
  <si>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</si>
  <si>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</si>
  <si>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</si>
  <si>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</si>
  <si>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</si>
  <si>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</si>
  <si>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</si>
  <si>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</si>
  <si>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</si>
  <si>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</si>
  <si>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</si>
  <si>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</si>
  <si>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</si>
  <si>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</si>
  <si>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</si>
  <si>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</si>
  <si>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</si>
  <si>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</si>
  <si>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</si>
  <si>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</si>
  <si>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</si>
  <si>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</si>
  <si>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</si>
  <si>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</si>
  <si>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</si>
  <si>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</si>
  <si>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</si>
  <si>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</si>
  <si>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</si>
  <si>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</si>
  <si>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</si>
  <si>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</si>
  <si>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</si>
  <si>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</si>
  <si>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</si>
  <si>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</si>
  <si>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</si>
  <si>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</si>
  <si>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</si>
  <si>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</si>
  <si>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</si>
  <si>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</si>
  <si>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</si>
  <si>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</si>
  <si>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</si>
  <si>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</si>
  <si>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</si>
  <si>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</si>
  <si>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</si>
  <si>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</si>
  <si>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</si>
  <si>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</si>
  <si>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</si>
  <si>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</si>
  <si>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</si>
  <si>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</si>
  <si>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</si>
  <si>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</si>
  <si>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</si>
  <si>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</si>
  <si>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</si>
  <si>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</si>
  <si>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</si>
  <si>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</si>
  <si>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</si>
  <si>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</si>
  <si>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</si>
  <si>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</si>
  <si>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</si>
  <si>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</si>
  <si>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</si>
  <si>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</si>
  <si>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</si>
  <si>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</si>
  <si>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</si>
  <si>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</si>
  <si>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</si>
  <si>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</si>
  <si>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</si>
  <si>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</si>
  <si>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</si>
  <si>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</si>
  <si>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</si>
  <si>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</si>
  <si>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</si>
  <si>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</si>
  <si>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</si>
  <si>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</si>
  <si>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</si>
  <si>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</si>
  <si>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</si>
  <si>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</si>
  <si>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</si>
  <si>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</si>
  <si>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</si>
  <si>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</si>
  <si>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</si>
  <si>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</si>
  <si>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</si>
  <si>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</si>
  <si>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</si>
  <si>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</si>
  <si>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</si>
  <si>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</si>
  <si>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</si>
  <si>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</si>
  <si>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</si>
  <si>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</si>
  <si>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</si>
  <si>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</si>
  <si>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</si>
  <si>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</si>
  <si>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</si>
  <si>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</si>
  <si>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</si>
  <si>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</si>
  <si>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</si>
  <si>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</si>
  <si>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</si>
  <si>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</si>
  <si>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</si>
  <si>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</si>
  <si>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</si>
  <si>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</si>
  <si>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</si>
  <si>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</si>
  <si>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</si>
  <si>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</si>
  <si>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</si>
  <si>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</si>
  <si>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</si>
  <si>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</si>
  <si>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</si>
  <si>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</si>
  <si>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</si>
  <si>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</si>
  <si>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</si>
  <si>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</si>
  <si>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</si>
  <si>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</si>
  <si>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</si>
  <si>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</si>
  <si>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</si>
  <si>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</si>
  <si>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</si>
  <si>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</si>
  <si>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</si>
  <si>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</si>
  <si>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</si>
  <si>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</si>
  <si>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</si>
  <si>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</si>
  <si>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</si>
  <si>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</si>
  <si>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</si>
  <si>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</si>
  <si>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</si>
  <si>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</si>
  <si>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</si>
  <si>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</si>
  <si>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</si>
  <si>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</si>
  <si>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</si>
  <si>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</si>
  <si>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</si>
  <si>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</si>
  <si>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</si>
  <si>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</si>
  <si>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</si>
  <si>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</si>
  <si>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</si>
  <si>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</si>
  <si>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</si>
  <si>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</si>
  <si>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</si>
  <si>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</si>
  <si>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</si>
  <si>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</si>
  <si>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</si>
  <si>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</si>
  <si>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</si>
  <si>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</si>
  <si>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</si>
  <si>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</si>
  <si>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</si>
  <si>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</si>
  <si>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</si>
  <si>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</si>
  <si>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</si>
  <si>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</si>
  <si>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</si>
  <si>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</si>
  <si>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</si>
  <si>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</si>
  <si>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</si>
  <si>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</si>
  <si>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</si>
  <si>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</si>
  <si>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</si>
  <si>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</si>
  <si>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</si>
  <si>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</si>
  <si>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</si>
  <si>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</si>
  <si>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</si>
  <si>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</si>
  <si>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</si>
  <si>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</si>
  <si>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</si>
  <si>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</si>
  <si>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</si>
  <si>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</si>
  <si>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</si>
  <si>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</si>
  <si>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</si>
  <si>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</si>
  <si>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</si>
  <si>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</si>
  <si>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</si>
  <si>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</si>
  <si>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</si>
  <si>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</si>
  <si>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</si>
  <si>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</si>
  <si>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</si>
  <si>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</si>
  <si>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</si>
  <si>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</si>
  <si>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</si>
  <si>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</si>
  <si>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</si>
  <si>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</si>
  <si>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</si>
  <si>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</si>
  <si>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</si>
  <si>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</si>
  <si>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</si>
  <si>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</si>
  <si>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</si>
  <si>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</si>
  <si>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</si>
  <si>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</si>
  <si>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</si>
  <si>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</si>
  <si>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</si>
  <si>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</si>
  <si>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</si>
  <si>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</si>
  <si>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</si>
  <si>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</si>
  <si>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</si>
  <si>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</si>
  <si>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</si>
  <si>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</si>
  <si>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</si>
  <si>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</si>
  <si>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</si>
  <si>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</si>
  <si>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</si>
  <si>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</si>
  <si>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</si>
  <si>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</si>
  <si>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</si>
  <si>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</si>
  <si>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</si>
  <si>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</si>
  <si>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</si>
  <si>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</si>
  <si>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</si>
  <si>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</si>
  <si>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</si>
  <si>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</si>
  <si>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</si>
  <si>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</si>
  <si>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</si>
  <si>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</si>
  <si>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</si>
  <si>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</si>
  <si>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</si>
  <si>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</si>
  <si>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</si>
  <si>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</si>
  <si>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</si>
  <si>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</si>
  <si>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</si>
  <si>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</si>
  <si>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</si>
  <si>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</si>
  <si>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</si>
  <si>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</si>
  <si>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</si>
  <si>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</si>
  <si>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</si>
  <si>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</si>
  <si>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</si>
  <si>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</si>
  <si>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</si>
  <si>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</si>
  <si>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</si>
  <si>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</si>
  <si>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</si>
  <si>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</si>
  <si>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</si>
  <si>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</si>
  <si>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</si>
  <si>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</si>
  <si>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</si>
  <si>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</si>
  <si>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</si>
  <si>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</si>
  <si>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</si>
  <si>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</si>
  <si>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</si>
  <si>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</si>
  <si>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</si>
  <si>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</si>
  <si>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</si>
  <si>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</si>
  <si>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</si>
  <si>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</si>
  <si>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</si>
  <si>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</si>
  <si>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</si>
  <si>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</si>
  <si>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</si>
  <si>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</si>
  <si>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</si>
  <si>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</si>
  <si>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</si>
  <si>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</si>
  <si>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</si>
  <si>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</si>
  <si>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</si>
  <si>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</si>
  <si>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</si>
  <si>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</si>
  <si>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</si>
  <si>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</si>
  <si>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</si>
  <si>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</si>
  <si>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</si>
  <si>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</si>
  <si>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</si>
  <si>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</si>
  <si>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</si>
  <si>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</si>
  <si>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</si>
  <si>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</si>
  <si>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</si>
  <si>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</si>
  <si>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</si>
  <si>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</si>
  <si>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</si>
  <si>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</si>
  <si>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</si>
  <si>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</si>
  <si>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</si>
  <si>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</si>
  <si>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</si>
  <si>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</si>
  <si>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</si>
  <si>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</si>
  <si>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</si>
  <si>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</si>
  <si>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</si>
  <si>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</si>
  <si>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</si>
  <si>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</si>
  <si>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</si>
  <si>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</si>
  <si>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</si>
  <si>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</si>
  <si>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</si>
  <si>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</si>
  <si>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</si>
  <si>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</si>
  <si>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</si>
  <si>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</si>
  <si>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</si>
  <si>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</si>
  <si>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</si>
  <si>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</si>
  <si>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</si>
  <si>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</si>
  <si>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</si>
  <si>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</si>
  <si>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</si>
  <si>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</si>
  <si>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</si>
  <si>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</si>
  <si>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</si>
  <si>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</si>
  <si>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</si>
  <si>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</si>
  <si>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</si>
  <si>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</si>
  <si>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</si>
  <si>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</si>
  <si>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</si>
  <si>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</si>
  <si>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</si>
  <si>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</si>
  <si>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</si>
  <si>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</si>
  <si>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</si>
  <si>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</si>
  <si>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</si>
  <si>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</si>
  <si>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</si>
  <si>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</si>
  <si>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</si>
  <si>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</si>
  <si>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</si>
  <si>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</si>
  <si>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</si>
  <si>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</si>
  <si>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</si>
  <si>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</si>
  <si>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</si>
  <si>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</si>
  <si>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</si>
  <si>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</si>
  <si>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</si>
  <si>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</si>
  <si>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</si>
  <si>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</si>
  <si>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</si>
  <si>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</si>
  <si>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</si>
  <si>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</si>
  <si>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</si>
  <si>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</si>
  <si>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</si>
  <si>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</si>
  <si>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</si>
  <si>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</si>
  <si>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</si>
  <si>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</si>
  <si>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</si>
  <si>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</si>
  <si>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</si>
  <si>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</si>
  <si>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</si>
  <si>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</si>
  <si>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</si>
  <si>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</si>
  <si>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</si>
  <si>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</si>
  <si>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</si>
  <si>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</si>
  <si>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</si>
  <si>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</si>
  <si>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</si>
  <si>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</si>
  <si>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</si>
  <si>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</si>
  <si>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</si>
  <si>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</si>
  <si>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</si>
  <si>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</si>
  <si>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</si>
  <si>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</si>
  <si>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</si>
  <si>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</si>
  <si>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</si>
  <si>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</si>
  <si>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</si>
  <si>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</si>
  <si>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</si>
  <si>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</si>
  <si>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</si>
  <si>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</si>
  <si>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</si>
  <si>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</si>
  <si>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</si>
  <si>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</si>
  <si>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</si>
  <si>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</si>
  <si>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</si>
  <si>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</si>
  <si>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</si>
  <si>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</si>
  <si>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</si>
  <si>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</si>
  <si>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</si>
  <si>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</si>
  <si>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</si>
  <si>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</si>
  <si>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</si>
  <si>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</si>
  <si>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</si>
  <si>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</si>
  <si>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</si>
  <si>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</si>
  <si>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</si>
  <si>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</si>
  <si>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</si>
  <si>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</si>
  <si>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</si>
  <si>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</si>
  <si>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</si>
  <si>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</si>
  <si>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</si>
  <si>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</si>
  <si>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</si>
  <si>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</si>
  <si>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</si>
  <si>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</si>
  <si>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</si>
  <si>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</si>
  <si>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</si>
  <si>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</si>
  <si>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</si>
  <si>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</si>
  <si>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</si>
  <si>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</si>
  <si>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</si>
  <si>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</si>
  <si>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</si>
  <si>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</si>
  <si>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</si>
  <si>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</si>
  <si>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</si>
  <si>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</si>
  <si>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</si>
  <si>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</si>
  <si>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</si>
  <si>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</si>
  <si>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</si>
  <si>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</si>
  <si>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</si>
  <si>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</si>
  <si>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</si>
  <si>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</si>
  <si>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</si>
  <si>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</si>
  <si>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</si>
  <si>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</si>
  <si>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</si>
  <si>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</si>
  <si>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</si>
  <si>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</si>
  <si>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</si>
  <si>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</si>
  <si>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</si>
  <si>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</si>
  <si>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</si>
  <si>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</si>
  <si>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</si>
  <si>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</si>
  <si>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</si>
  <si>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</si>
  <si>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</si>
  <si>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</si>
  <si>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</si>
  <si>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</si>
  <si>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</si>
  <si>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</si>
  <si>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</si>
  <si>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</si>
  <si>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</si>
  <si>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</si>
  <si>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</si>
  <si>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</si>
  <si>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</si>
  <si>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</si>
  <si>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</si>
  <si>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</si>
  <si>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</si>
  <si>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</si>
  <si>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</si>
  <si>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</si>
  <si>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</si>
  <si>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</si>
  <si>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</si>
  <si>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</si>
  <si>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</si>
  <si>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</si>
  <si>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</si>
  <si>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</si>
  <si>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</si>
  <si>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</si>
  <si>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</si>
  <si>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</si>
  <si>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</si>
  <si>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</si>
  <si>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</si>
  <si>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</si>
  <si>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</si>
  <si>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</si>
  <si>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</si>
  <si>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</si>
  <si>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</si>
  <si>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</si>
  <si>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</si>
  <si>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</si>
  <si>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</si>
  <si>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</si>
  <si>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</si>
  <si>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</si>
  <si>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</si>
  <si>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</si>
  <si>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</si>
  <si>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</si>
  <si>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</si>
  <si>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</si>
  <si>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</si>
  <si>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</si>
  <si>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</si>
  <si>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</si>
  <si>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</si>
  <si>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</si>
  <si>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</si>
  <si>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</si>
  <si>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</si>
  <si>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</si>
  <si>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</si>
  <si>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</si>
  <si>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</si>
  <si>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</si>
  <si>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</si>
  <si>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</si>
  <si>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</si>
  <si>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</si>
  <si>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</si>
  <si>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</si>
  <si>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</si>
  <si>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</si>
  <si>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</si>
  <si>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</si>
  <si>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</si>
  <si>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</si>
  <si>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</si>
  <si>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</si>
  <si>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</si>
  <si>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</si>
  <si>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</si>
  <si>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</si>
  <si>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</si>
  <si>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</si>
  <si>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</si>
  <si>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</si>
  <si>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</si>
  <si>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</si>
  <si>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</si>
  <si>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</si>
  <si>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</si>
  <si>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</si>
  <si>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</si>
  <si>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</si>
  <si>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</si>
  <si>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</si>
  <si>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</si>
  <si>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</si>
  <si>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</si>
  <si>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</si>
  <si>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</si>
  <si>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</si>
  <si>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</si>
  <si>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</si>
  <si>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</si>
  <si>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</si>
  <si>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</si>
  <si>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</si>
  <si>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</si>
  <si>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</si>
  <si>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</si>
  <si>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</si>
  <si>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</si>
  <si>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</si>
  <si>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</si>
  <si>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</si>
  <si>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</si>
  <si>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</si>
  <si>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</si>
  <si>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</si>
  <si>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</si>
  <si>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</si>
  <si>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</si>
  <si>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</si>
  <si>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</si>
  <si>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</si>
  <si>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</si>
  <si>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</si>
  <si>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</si>
  <si>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</si>
  <si>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</si>
  <si>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</si>
  <si>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</si>
  <si>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</si>
  <si>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</si>
  <si>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</si>
  <si>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</si>
  <si>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</si>
  <si>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</si>
  <si>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</si>
  <si>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</si>
  <si>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</si>
  <si>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</si>
  <si>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</si>
  <si>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</si>
  <si>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</si>
  <si>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</si>
  <si>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</si>
  <si>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</si>
  <si>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</si>
  <si>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</si>
  <si>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</si>
  <si>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</si>
  <si>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</si>
  <si>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</si>
  <si>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</si>
  <si>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</si>
  <si>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</si>
  <si>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</si>
  <si>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</si>
  <si>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</si>
  <si>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</si>
  <si>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</si>
  <si>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</si>
  <si>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</si>
  <si>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</si>
  <si>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</si>
  <si>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</si>
  <si>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</si>
  <si>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</si>
  <si>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</si>
  <si>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</si>
  <si>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</si>
  <si>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</si>
  <si>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</si>
  <si>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</si>
  <si>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</si>
  <si>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</si>
  <si>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</si>
  <si>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</si>
  <si>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</si>
  <si>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</si>
  <si>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</si>
  <si>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</si>
  <si>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</si>
  <si>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</si>
  <si>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</si>
  <si>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</si>
  <si>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</si>
  <si>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</si>
  <si>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</si>
  <si>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</si>
  <si>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</si>
  <si>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</si>
  <si>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</si>
  <si>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</si>
  <si>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</si>
  <si>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</si>
  <si>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</si>
  <si>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</si>
  <si>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</si>
  <si>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</si>
  <si>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</si>
  <si>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</si>
  <si>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</si>
  <si>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</si>
  <si>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</si>
  <si>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</si>
  <si>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</si>
  <si>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</si>
  <si>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</si>
  <si>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</si>
  <si>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</si>
  <si>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</si>
  <si>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</si>
  <si>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</si>
  <si>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</si>
  <si>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</si>
  <si>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</si>
  <si>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</si>
  <si>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</si>
  <si>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</si>
  <si>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</si>
  <si>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</si>
  <si>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</si>
  <si>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</si>
  <si>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</si>
  <si>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</si>
  <si>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</si>
  <si>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</si>
  <si>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</si>
  <si>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</si>
  <si>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</si>
  <si>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</si>
  <si>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</si>
  <si>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</si>
  <si>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</si>
  <si>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</si>
  <si>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</si>
  <si>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</si>
  <si>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</si>
  <si>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</si>
  <si>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</si>
  <si>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</si>
  <si>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</si>
  <si>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</si>
  <si>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</si>
  <si>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</si>
  <si>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</si>
  <si>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</si>
  <si>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</si>
  <si>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</si>
  <si>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</si>
  <si>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</si>
  <si>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</si>
  <si>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</si>
  <si>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</si>
  <si>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</si>
  <si>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</si>
  <si>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</si>
  <si>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</si>
  <si>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</si>
  <si>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</si>
  <si>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</si>
  <si>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</si>
  <si>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</si>
  <si>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</si>
  <si>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</si>
  <si>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</si>
  <si>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</si>
  <si>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</si>
  <si>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</si>
  <si>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</si>
  <si>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</si>
  <si>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</si>
  <si>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</si>
  <si>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</si>
  <si>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</si>
  <si>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</si>
  <si>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</si>
  <si>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</si>
  <si>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</si>
  <si>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</si>
  <si>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</si>
  <si>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</si>
  <si>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</si>
  <si>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</si>
  <si>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</si>
  <si>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</si>
  <si>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</si>
  <si>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</si>
  <si>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</si>
  <si>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</si>
  <si>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</si>
  <si>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</si>
  <si>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</si>
  <si>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</si>
  <si>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</si>
  <si>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</si>
  <si>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</si>
  <si>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</si>
  <si>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</si>
  <si>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</si>
  <si>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</si>
  <si>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</si>
  <si>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</si>
  <si>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</si>
  <si>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</si>
  <si>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</si>
  <si>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</si>
  <si>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</si>
  <si>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</si>
  <si>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</si>
  <si>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</si>
  <si>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</si>
  <si>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</si>
  <si>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</si>
  <si>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</si>
  <si>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</si>
  <si>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</si>
  <si>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</si>
  <si>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</si>
  <si>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</si>
  <si>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</si>
  <si>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</si>
  <si>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</si>
  <si>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</si>
  <si>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</si>
  <si>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</si>
  <si>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</si>
  <si>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</si>
  <si>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</si>
  <si>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</si>
  <si>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</si>
  <si>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</si>
  <si>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</si>
  <si>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</si>
  <si>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</si>
  <si>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</si>
  <si>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</si>
  <si>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</si>
  <si>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</si>
  <si>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</si>
  <si>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</si>
  <si>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</si>
  <si>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</si>
  <si>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</si>
  <si>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</si>
  <si>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</si>
  <si>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</si>
  <si>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</si>
  <si>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</si>
  <si>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</si>
  <si>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</si>
  <si>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</si>
  <si>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</si>
  <si>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</si>
  <si>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</si>
  <si>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</si>
  <si>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</si>
  <si>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</si>
  <si>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</si>
  <si>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</si>
  <si>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</si>
  <si>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</si>
  <si>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</si>
  <si>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</si>
  <si>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</si>
  <si>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</si>
  <si>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</si>
  <si>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</si>
  <si>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</si>
  <si>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</si>
  <si>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</si>
  <si>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</si>
  <si>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</si>
  <si>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</si>
  <si>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</si>
  <si>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</si>
  <si>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</si>
  <si>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</si>
  <si>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</si>
  <si>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</si>
  <si>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</si>
  <si>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</si>
  <si>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</si>
  <si>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</si>
  <si>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</si>
  <si>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</si>
  <si>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</si>
  <si>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</si>
  <si>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</si>
  <si>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</si>
  <si>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</si>
  <si>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</si>
  <si>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</si>
  <si>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</si>
  <si>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</si>
  <si>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</si>
  <si>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</si>
  <si>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</si>
  <si>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</si>
  <si>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</si>
  <si>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</si>
  <si>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</si>
  <si>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</si>
  <si>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</si>
  <si>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</si>
  <si>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</si>
  <si>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</si>
  <si>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</si>
  <si>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</si>
  <si>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</si>
  <si>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</si>
  <si>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</si>
  <si>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</si>
  <si>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</si>
  <si>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</si>
  <si>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</si>
  <si>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</si>
  <si>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</si>
  <si>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</si>
  <si>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</si>
  <si>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</si>
  <si>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</si>
  <si>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</si>
  <si>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</si>
  <si>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</si>
  <si>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</si>
  <si>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</si>
  <si>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</si>
  <si>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</si>
  <si>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</si>
  <si>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</si>
  <si>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</si>
  <si>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</si>
  <si>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</si>
  <si>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</si>
  <si>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</si>
  <si>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</si>
  <si>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</si>
  <si>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</si>
  <si>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</si>
  <si>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</si>
  <si>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</si>
  <si>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</si>
  <si>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</si>
  <si>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</si>
  <si>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</si>
  <si>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</si>
  <si>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</si>
  <si>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</si>
  <si>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</si>
  <si>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</si>
  <si>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</si>
  <si>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</si>
  <si>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</si>
  <si>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</si>
  <si>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</si>
  <si>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</si>
  <si>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</si>
  <si>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</si>
  <si>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</si>
  <si>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</si>
  <si>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</si>
  <si>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</si>
  <si>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</si>
  <si>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</si>
  <si>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</si>
  <si>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</si>
  <si>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</si>
  <si>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</si>
  <si>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</si>
  <si>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</si>
  <si>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</si>
  <si>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</si>
  <si>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</si>
  <si>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</si>
  <si>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</si>
  <si>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</si>
  <si>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</si>
  <si>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</si>
  <si>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</si>
  <si>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</si>
  <si>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</si>
  <si>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</si>
  <si>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</si>
  <si>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</si>
  <si>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</si>
  <si>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</si>
  <si>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</si>
  <si>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</si>
  <si>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</si>
  <si>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</si>
  <si>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</si>
  <si>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</si>
  <si>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</si>
  <si>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</si>
  <si>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</si>
  <si>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</si>
  <si>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</si>
  <si>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</si>
  <si>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</si>
  <si>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</si>
  <si>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</si>
  <si>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</si>
  <si>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</si>
  <si>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</si>
  <si>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</si>
  <si>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</si>
  <si>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</si>
  <si>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</si>
  <si>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</si>
  <si>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</si>
  <si>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</si>
  <si>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</si>
  <si>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</si>
  <si>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</si>
  <si>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</si>
  <si>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</si>
  <si>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</si>
  <si>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</si>
  <si>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</si>
  <si>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</si>
  <si>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</si>
  <si>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</si>
  <si>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</si>
  <si>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</si>
  <si>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</si>
  <si>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</si>
  <si>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</si>
  <si>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</si>
  <si>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</si>
  <si>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</si>
  <si>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</si>
  <si>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</si>
  <si>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</si>
  <si>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</si>
  <si>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</si>
  <si>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</si>
  <si>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</si>
  <si>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</si>
  <si>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</si>
  <si>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</si>
  <si>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</si>
  <si>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</si>
  <si>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</si>
  <si>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</si>
  <si>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</si>
  <si>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</si>
  <si>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</si>
  <si>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</si>
  <si>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</si>
  <si>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</si>
  <si>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</si>
  <si>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</si>
  <si>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</si>
  <si>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</si>
  <si>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</si>
  <si>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</si>
  <si>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</si>
  <si>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</si>
  <si>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</si>
  <si>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</si>
  <si>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</si>
  <si>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</si>
  <si>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</si>
  <si>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</si>
  <si>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</si>
  <si>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</si>
  <si>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</si>
  <si>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</si>
  <si>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</si>
  <si>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</si>
  <si>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</si>
  <si>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</si>
  <si>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</si>
  <si>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</si>
  <si>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</si>
  <si>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</si>
  <si>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</si>
  <si>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</si>
  <si>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</si>
  <si>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</si>
  <si>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</si>
  <si>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</si>
  <si>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</si>
  <si>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</si>
  <si>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</si>
  <si>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</si>
  <si>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</si>
  <si>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</si>
  <si>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</si>
  <si>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</si>
  <si>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</si>
  <si>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</si>
  <si>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</si>
  <si>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</si>
  <si>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</si>
  <si>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</si>
  <si>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</si>
  <si>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</si>
  <si>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</si>
  <si>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</si>
  <si>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</si>
  <si>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</si>
  <si>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</si>
  <si>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</si>
  <si>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</si>
  <si>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</si>
  <si>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</si>
  <si>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</si>
  <si>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</si>
  <si>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</si>
  <si>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</si>
  <si>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</si>
  <si>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</si>
  <si>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</si>
  <si>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</si>
  <si>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</si>
  <si>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</si>
  <si>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</si>
  <si>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</si>
  <si>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</si>
  <si>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</si>
  <si>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</si>
  <si>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</si>
  <si>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</si>
  <si>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</si>
  <si>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</si>
  <si>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</si>
  <si>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</si>
  <si>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</si>
  <si>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</si>
  <si>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</si>
  <si>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</si>
  <si>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</si>
  <si>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</si>
  <si>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</si>
  <si>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</si>
  <si>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</si>
  <si>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</si>
  <si>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</si>
  <si>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</si>
  <si>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</si>
  <si>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</si>
  <si>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</si>
  <si>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</si>
  <si>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</si>
  <si>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</si>
  <si>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</si>
  <si>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</si>
  <si>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</si>
  <si>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</si>
  <si>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</si>
  <si>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</si>
  <si>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</si>
  <si>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</si>
  <si>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</si>
  <si>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</si>
  <si>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</si>
  <si>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</si>
  <si>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</si>
  <si>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</si>
  <si>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</si>
  <si>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</si>
  <si>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</si>
  <si>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</si>
  <si>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</si>
  <si>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</si>
  <si>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</si>
  <si>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</si>
  <si>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</si>
  <si>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</si>
  <si>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</si>
  <si>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</si>
  <si>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</si>
  <si>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</si>
  <si>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</si>
  <si>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</si>
  <si>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</si>
  <si>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</si>
  <si>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</si>
  <si>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</si>
  <si>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</si>
  <si>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</si>
  <si>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</si>
  <si>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</si>
  <si>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</si>
  <si>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</si>
  <si>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</si>
  <si>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</si>
  <si>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</si>
  <si>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</si>
  <si>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</si>
  <si>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</si>
  <si>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</si>
  <si>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</si>
  <si>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</si>
  <si>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</si>
  <si>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</si>
  <si>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</si>
  <si>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</si>
  <si>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</si>
  <si>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</si>
  <si>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</si>
  <si>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</si>
  <si>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</si>
  <si>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</si>
  <si>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</si>
  <si>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</si>
  <si>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</si>
  <si>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</si>
  <si>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</si>
  <si>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</si>
  <si>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</si>
  <si>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</si>
  <si>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</si>
  <si>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</si>
  <si>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</si>
  <si>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</si>
  <si>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</si>
  <si>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</si>
  <si>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</si>
  <si>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</si>
  <si>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</si>
  <si>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</si>
  <si>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</si>
  <si>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</si>
  <si>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</si>
  <si>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</si>
  <si>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</si>
  <si>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</si>
  <si>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</si>
  <si>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</si>
  <si>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</si>
  <si>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</si>
  <si>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</si>
  <si>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</si>
  <si>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</si>
  <si>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</si>
  <si>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</si>
  <si>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</si>
  <si>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</si>
  <si>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</si>
  <si>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</si>
  <si>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</si>
  <si>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</si>
  <si>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</si>
  <si>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</si>
  <si>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</si>
  <si>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</si>
  <si>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</si>
  <si>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</si>
  <si>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</si>
  <si>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</si>
  <si>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</si>
  <si>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</si>
  <si>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</si>
  <si>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</si>
  <si>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</si>
  <si>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</si>
  <si>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</si>
  <si>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</si>
  <si>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</si>
  <si>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</si>
  <si>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</si>
  <si>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</si>
  <si>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</si>
  <si>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</si>
  <si>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</si>
  <si>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</si>
  <si>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</si>
  <si>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</si>
  <si>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</si>
  <si>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</si>
  <si>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</si>
  <si>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</si>
  <si>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</si>
  <si>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</si>
  <si>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</si>
  <si>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</si>
  <si>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</si>
  <si>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</si>
  <si>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</si>
  <si>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</si>
  <si>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</si>
  <si>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</si>
  <si>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</si>
  <si>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</si>
  <si>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</si>
  <si>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</si>
  <si>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</si>
  <si>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</si>
  <si>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</si>
  <si>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</si>
  <si>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</si>
  <si>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</si>
  <si>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</si>
  <si>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</si>
  <si>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</si>
  <si>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</si>
  <si>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</si>
  <si>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</si>
  <si>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</si>
  <si>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</si>
  <si>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</si>
  <si>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</si>
  <si>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</si>
  <si>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</si>
  <si>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</si>
  <si>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</si>
  <si>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</si>
  <si>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</si>
  <si>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</si>
  <si>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</si>
  <si>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</si>
  <si>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</si>
  <si>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</si>
  <si>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</si>
  <si>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</si>
  <si>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</si>
  <si>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</si>
  <si>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</si>
  <si>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</si>
  <si>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</si>
  <si>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</si>
  <si>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</si>
  <si>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</si>
  <si>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</si>
  <si>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</si>
  <si>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</si>
  <si>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</si>
  <si>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</si>
  <si>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</si>
  <si>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</si>
  <si>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</si>
  <si>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</si>
  <si>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</si>
  <si>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</si>
  <si>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</si>
  <si>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</si>
  <si>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</si>
  <si>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</si>
  <si>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</si>
  <si>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</si>
  <si>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</si>
  <si>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</si>
  <si>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</si>
  <si>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</si>
  <si>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</si>
  <si>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</si>
  <si>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</si>
  <si>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</si>
  <si>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</si>
  <si>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</si>
  <si>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</si>
  <si>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</si>
  <si>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</si>
  <si>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</si>
  <si>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</si>
  <si>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</si>
  <si>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</si>
  <si>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</si>
  <si>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</si>
  <si>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</si>
  <si>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</si>
  <si>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</si>
  <si>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</si>
  <si>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</si>
  <si>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</si>
  <si>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</si>
  <si>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</si>
  <si>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</si>
  <si>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</si>
  <si>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</si>
  <si>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</si>
  <si>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</si>
  <si>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</si>
  <si>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</si>
  <si>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</si>
  <si>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</si>
  <si>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</si>
  <si>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</si>
  <si>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</si>
  <si>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</si>
  <si>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</si>
  <si>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</si>
  <si>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</si>
  <si>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</si>
  <si>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</si>
  <si>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</si>
  <si>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</si>
  <si>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</si>
  <si>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</si>
  <si>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</si>
  <si>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</si>
  <si>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</si>
  <si>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</si>
  <si>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</si>
  <si>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</si>
  <si>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</si>
  <si>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</si>
  <si>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</si>
  <si>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</si>
  <si>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</si>
  <si>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</si>
  <si>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</si>
  <si>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</si>
  <si>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</si>
  <si>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</si>
  <si>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</si>
  <si>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</si>
  <si>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</si>
  <si>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</si>
  <si>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</si>
  <si>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</si>
  <si>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</si>
  <si>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</si>
  <si>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</si>
  <si>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</si>
  <si>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</si>
  <si>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</si>
  <si>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</si>
  <si>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</si>
  <si>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</si>
  <si>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</si>
  <si>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</si>
  <si>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</si>
  <si>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</si>
  <si>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</si>
  <si>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</si>
  <si>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</si>
  <si>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</si>
  <si>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</si>
  <si>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</si>
  <si>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</si>
  <si>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</si>
  <si>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</si>
  <si>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</si>
  <si>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</si>
  <si>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</si>
  <si>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</si>
  <si>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</si>
  <si>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</si>
  <si>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</si>
  <si>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</si>
  <si>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</si>
  <si>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</si>
  <si>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</si>
  <si>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</si>
  <si>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</si>
  <si>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</si>
  <si>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</si>
  <si>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</si>
  <si>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</si>
  <si>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</si>
  <si>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</si>
  <si>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</si>
  <si>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</si>
  <si>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</si>
  <si>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</si>
  <si>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</si>
  <si>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</si>
  <si>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</si>
  <si>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</si>
  <si>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</si>
  <si>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</si>
  <si>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</si>
  <si>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</si>
  <si>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</si>
  <si>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</si>
  <si>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</si>
  <si>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</si>
  <si>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</si>
  <si>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</si>
  <si>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</si>
  <si>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</si>
  <si>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</si>
  <si>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</si>
  <si>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</si>
  <si>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</si>
  <si>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</si>
  <si>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</si>
  <si>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</si>
  <si>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</si>
  <si>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</si>
  <si>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</si>
  <si>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</si>
  <si>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</si>
  <si>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</si>
  <si>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</si>
  <si>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</si>
  <si>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</si>
  <si>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</si>
  <si>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</si>
  <si>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</si>
  <si>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</si>
  <si>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</si>
  <si>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</si>
  <si>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</si>
  <si>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</si>
  <si>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</si>
  <si>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</si>
  <si>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</si>
  <si>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</si>
  <si>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</si>
  <si>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</si>
  <si>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</si>
  <si>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</si>
  <si>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</si>
  <si>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</si>
  <si>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</si>
  <si>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</si>
  <si>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</si>
  <si>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</si>
  <si>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</si>
  <si>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</si>
  <si>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</si>
  <si>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</si>
  <si>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</si>
  <si>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</si>
  <si>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</si>
  <si>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</si>
  <si>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</si>
  <si>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</si>
  <si>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</si>
  <si>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</si>
  <si>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</si>
  <si>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</si>
  <si>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</si>
  <si>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</si>
  <si>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</si>
  <si>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</si>
  <si>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</si>
  <si>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</si>
  <si>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</si>
  <si>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</si>
  <si>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</si>
  <si>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</si>
  <si>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</si>
  <si>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</si>
  <si>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</si>
  <si>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</si>
  <si>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</si>
  <si>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</si>
  <si>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</si>
  <si>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</si>
  <si>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</si>
  <si>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</si>
  <si>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</si>
  <si>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</si>
  <si>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</si>
  <si>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</si>
  <si>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</si>
  <si>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</si>
  <si>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</si>
  <si>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</si>
  <si>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</si>
  <si>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</si>
  <si>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</si>
  <si>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</si>
  <si>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</si>
  <si>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</si>
  <si>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</si>
  <si>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</si>
  <si>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</si>
  <si>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</si>
  <si>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</si>
  <si>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</si>
  <si>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</si>
  <si>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</si>
  <si>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</si>
  <si>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</si>
  <si>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</si>
  <si>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</si>
  <si>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</si>
  <si>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</si>
  <si>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</si>
  <si>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</si>
  <si>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</si>
  <si>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</si>
  <si>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</si>
  <si>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</si>
  <si>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</si>
  <si>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</si>
  <si>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</si>
  <si>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</si>
  <si>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</si>
  <si>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</si>
  <si>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</si>
  <si>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</si>
  <si>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</si>
  <si>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</si>
  <si>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</si>
  <si>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</si>
  <si>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</si>
  <si>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</si>
  <si>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</si>
  <si>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</si>
  <si>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</si>
  <si>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</si>
  <si>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</si>
  <si>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</si>
  <si>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</si>
  <si>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</si>
  <si>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</si>
  <si>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</si>
  <si>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</si>
  <si>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</si>
  <si>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</si>
  <si>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</si>
  <si>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</si>
  <si>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</si>
  <si>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</si>
  <si>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</si>
  <si>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</si>
  <si>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</si>
  <si>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</si>
  <si>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</si>
  <si>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</si>
  <si>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</si>
  <si>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</si>
  <si>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</si>
  <si>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</si>
  <si>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</si>
  <si>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</si>
  <si>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</si>
  <si>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</si>
  <si>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</si>
  <si>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</si>
  <si>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</si>
  <si>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</si>
  <si>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</si>
  <si>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</si>
  <si>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</si>
  <si>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</si>
  <si>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</si>
  <si>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</si>
  <si>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</si>
  <si>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</si>
  <si>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</si>
  <si>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</si>
  <si>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</si>
  <si>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</si>
  <si>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</si>
  <si>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</si>
  <si>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</si>
  <si>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</si>
  <si>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</si>
  <si>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</si>
  <si>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</si>
  <si>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</si>
  <si>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</si>
  <si>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</si>
  <si>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</si>
  <si>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</si>
  <si>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</si>
  <si>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</si>
  <si>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</si>
  <si>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</si>
  <si>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</si>
  <si>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</si>
  <si>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</si>
  <si>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</si>
  <si>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</si>
  <si>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</si>
  <si>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</si>
  <si>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</si>
  <si>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</si>
  <si>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</si>
  <si>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</si>
  <si>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</si>
  <si>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</si>
  <si>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</si>
  <si>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</si>
  <si>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</si>
  <si>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</si>
  <si>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</si>
  <si>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</si>
  <si>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</si>
  <si>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</si>
  <si>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</si>
  <si>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</si>
  <si>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</si>
  <si>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</si>
  <si>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</si>
  <si>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</si>
  <si>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</si>
  <si>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</si>
  <si>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</si>
  <si>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</si>
  <si>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</si>
  <si>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</si>
  <si>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</si>
  <si>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</si>
  <si>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</si>
  <si>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</si>
  <si>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</si>
  <si>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</si>
  <si>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</si>
  <si>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</si>
  <si>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</si>
  <si>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</si>
  <si>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</si>
  <si>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</si>
  <si>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</si>
  <si>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</si>
  <si>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</si>
  <si>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</si>
  <si>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</si>
  <si>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</si>
  <si>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</si>
  <si>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</si>
  <si>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</si>
  <si>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</si>
  <si>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</si>
  <si>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</si>
  <si>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</si>
  <si>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</si>
  <si>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</si>
  <si>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</si>
  <si>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</si>
  <si>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</si>
  <si>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</si>
  <si>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</si>
  <si>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</si>
  <si>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</si>
  <si>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</si>
  <si>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</si>
  <si>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</si>
  <si>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</si>
  <si>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</si>
  <si>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</si>
  <si>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</si>
  <si>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</si>
  <si>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</si>
  <si>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</si>
  <si>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</si>
  <si>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</si>
  <si>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</si>
  <si>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</si>
  <si>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</si>
  <si>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</si>
  <si>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</si>
  <si>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</si>
  <si>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</si>
  <si>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</si>
  <si>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</si>
  <si>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</si>
  <si>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</si>
  <si>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</si>
  <si>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</si>
  <si>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</si>
  <si>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</si>
  <si>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</si>
  <si>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</si>
  <si>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</si>
  <si>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</si>
  <si>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</si>
  <si>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</si>
  <si>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</si>
  <si>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</si>
  <si>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</si>
  <si>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</si>
  <si>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</si>
  <si>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</si>
  <si>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</si>
  <si>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</si>
  <si>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</si>
  <si>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</si>
  <si>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</si>
  <si>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</si>
  <si>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</si>
  <si>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</si>
  <si>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</si>
  <si>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</si>
  <si>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</si>
  <si>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</si>
  <si>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</si>
  <si>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</si>
  <si>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</si>
  <si>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</si>
  <si>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</si>
  <si>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</si>
  <si>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</si>
  <si>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</si>
  <si>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</si>
  <si>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</si>
  <si>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</si>
  <si>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</si>
  <si>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</si>
  <si>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</si>
  <si>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</si>
  <si>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</si>
  <si>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</si>
  <si>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</si>
  <si>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</si>
  <si>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</si>
  <si>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</si>
  <si>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</si>
  <si>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</si>
  <si>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</si>
  <si>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</si>
  <si>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</si>
  <si>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</si>
  <si>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</si>
  <si>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</si>
  <si>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</si>
  <si>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</si>
  <si>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</si>
  <si>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</si>
  <si>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</si>
  <si>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</si>
  <si>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</si>
  <si>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</si>
  <si>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</si>
  <si>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</si>
  <si>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</si>
  <si>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</si>
  <si>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</si>
  <si>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</si>
  <si>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</si>
  <si>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</si>
  <si>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</si>
  <si>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</si>
  <si>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</si>
  <si>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</si>
  <si>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</si>
  <si>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</si>
  <si>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</si>
  <si>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</si>
  <si>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</si>
  <si>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</si>
  <si>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</si>
  <si>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</si>
  <si>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</si>
  <si>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</si>
  <si>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</si>
  <si>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</si>
  <si>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</si>
  <si>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</si>
  <si>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</si>
  <si>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</si>
  <si>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</si>
  <si>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</si>
  <si>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</si>
  <si>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</si>
  <si>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</si>
  <si>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</si>
  <si>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</si>
  <si>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</si>
  <si>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</si>
  <si>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</si>
  <si>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</si>
  <si>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</si>
  <si>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</si>
  <si>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</si>
  <si>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</si>
  <si>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</si>
  <si>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</si>
  <si>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</si>
  <si>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</si>
  <si>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</si>
  <si>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</si>
  <si>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</si>
  <si>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</si>
  <si>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</si>
  <si>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</si>
  <si>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</si>
  <si>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</si>
  <si>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</si>
  <si>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</si>
  <si>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</si>
  <si>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</si>
  <si>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</si>
  <si>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</si>
  <si>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</si>
  <si>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</si>
  <si>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</si>
  <si>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</si>
  <si>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</si>
  <si>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</si>
  <si>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</si>
  <si>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</si>
  <si>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</si>
  <si>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</si>
  <si>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</si>
  <si>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</si>
  <si>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</si>
  <si>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</si>
  <si>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</si>
  <si>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</si>
  <si>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</si>
  <si>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</si>
  <si>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</si>
  <si>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</si>
  <si>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</si>
  <si>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</si>
  <si>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</si>
  <si>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</si>
  <si>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</si>
  <si>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</si>
  <si>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</si>
  <si>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</si>
  <si>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</si>
  <si>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</si>
  <si>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</si>
  <si>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</si>
  <si>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</si>
  <si>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</si>
  <si>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</si>
  <si>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</si>
  <si>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</si>
  <si>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</si>
  <si>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</si>
  <si>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</si>
  <si>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</si>
  <si>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</si>
  <si>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</si>
  <si>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</si>
  <si>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</si>
  <si>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</si>
  <si>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</si>
  <si>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</si>
  <si>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</si>
  <si>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</si>
  <si>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</si>
  <si>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</si>
  <si>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</si>
  <si>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</si>
  <si>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</si>
  <si>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</si>
  <si>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</si>
  <si>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</si>
  <si>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</si>
  <si>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</si>
  <si>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</si>
  <si>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</si>
  <si>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</si>
  <si>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</si>
  <si>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</si>
  <si>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</si>
  <si>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</si>
  <si>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</si>
  <si>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</si>
  <si>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</si>
  <si>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</si>
  <si>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</si>
  <si>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</si>
  <si>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</si>
  <si>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</si>
  <si>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</si>
  <si>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</si>
  <si>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</si>
  <si>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</si>
  <si>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</si>
  <si>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</si>
  <si>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</si>
  <si>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</si>
  <si>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</si>
  <si>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</si>
  <si>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</si>
  <si>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</si>
  <si>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</si>
  <si>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</si>
  <si>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</si>
  <si>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</si>
  <si>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</si>
  <si>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</si>
  <si>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</si>
  <si>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</si>
  <si>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</si>
  <si>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</si>
  <si>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</si>
  <si>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</si>
  <si>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</si>
  <si>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</si>
  <si>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</si>
  <si>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</si>
  <si>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</si>
  <si>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</si>
  <si>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</si>
  <si>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</si>
  <si>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</si>
  <si>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</si>
  <si>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</si>
  <si>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</si>
  <si>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</si>
  <si>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</si>
  <si>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</si>
  <si>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</si>
  <si>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</si>
  <si>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</si>
  <si>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</si>
  <si>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</si>
  <si>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</si>
  <si>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</si>
  <si>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</si>
  <si>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</si>
  <si>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</si>
  <si>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</si>
  <si>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</si>
  <si>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</si>
  <si>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</si>
  <si>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</si>
  <si>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</si>
  <si>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</si>
  <si>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</si>
  <si>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</si>
  <si>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</si>
  <si>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</si>
  <si>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</si>
  <si>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</si>
  <si>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</si>
  <si>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</si>
  <si>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</si>
  <si>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</si>
  <si>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</si>
  <si>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</si>
  <si>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</si>
  <si>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</si>
  <si>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</si>
  <si>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</si>
  <si>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</si>
  <si>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</si>
  <si>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</si>
  <si>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</si>
  <si>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</si>
  <si>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</si>
  <si>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</si>
  <si>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</si>
  <si>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</si>
  <si>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</si>
  <si>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</si>
  <si>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</si>
  <si>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</si>
  <si>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</si>
  <si>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</si>
  <si>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</si>
  <si>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</si>
  <si>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</si>
  <si>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</si>
  <si>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</si>
  <si>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</si>
  <si>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</si>
  <si>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</si>
  <si>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</si>
  <si>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</si>
  <si>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</si>
  <si>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</si>
  <si>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</si>
  <si>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</si>
  <si>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</si>
  <si>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</si>
  <si>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</si>
  <si>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</si>
  <si>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</si>
  <si>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</si>
  <si>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</si>
  <si>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</si>
  <si>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</si>
  <si>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</si>
  <si>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</si>
  <si>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</si>
  <si>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</si>
  <si>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</si>
  <si>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</si>
  <si>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</si>
  <si>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</si>
  <si>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</si>
  <si>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</si>
  <si>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</si>
  <si>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</si>
  <si>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</si>
  <si>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</si>
  <si>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</si>
  <si>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</si>
  <si>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</si>
  <si>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</si>
  <si>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</si>
  <si>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</si>
  <si>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</si>
  <si>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</si>
  <si>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</si>
  <si>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</si>
  <si>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</si>
  <si>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</si>
  <si>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</si>
  <si>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</si>
  <si>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</si>
  <si>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</si>
  <si>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</si>
  <si>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</si>
  <si>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</si>
  <si>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</si>
  <si>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</si>
  <si>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</si>
  <si>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</si>
  <si>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</si>
  <si>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</si>
  <si>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</si>
  <si>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</si>
  <si>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</si>
  <si>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</si>
  <si>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</si>
  <si>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</si>
  <si>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</si>
  <si>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</si>
  <si>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</si>
  <si>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</si>
  <si>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</si>
  <si>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</si>
  <si>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</si>
  <si>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</si>
  <si>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</si>
  <si>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</si>
  <si>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</si>
  <si>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</si>
  <si>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</si>
  <si>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</si>
  <si>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</si>
  <si>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</si>
  <si>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</si>
  <si>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</si>
  <si>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</si>
  <si>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</si>
  <si>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</si>
  <si>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</si>
  <si>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</si>
  <si>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</si>
  <si>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</si>
  <si>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</si>
  <si>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</si>
  <si>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</si>
  <si>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</si>
  <si>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</si>
  <si>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</si>
  <si>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</si>
  <si>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</si>
  <si>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</si>
  <si>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</si>
  <si>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</si>
  <si>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</si>
  <si>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</si>
  <si>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</si>
  <si>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</si>
  <si>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</si>
  <si>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</si>
  <si>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</si>
  <si>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</si>
  <si>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</si>
  <si>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</si>
  <si>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</si>
  <si>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</si>
  <si>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</si>
  <si>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</si>
  <si>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</si>
  <si>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</si>
  <si>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</si>
  <si>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</si>
  <si>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</si>
  <si>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</si>
  <si>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</si>
  <si>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</si>
  <si>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</si>
  <si>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</si>
  <si>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</si>
  <si>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</si>
  <si>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</si>
  <si>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</si>
  <si>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</si>
  <si>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</si>
  <si>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</si>
  <si>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</si>
  <si>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</si>
  <si>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</si>
  <si>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</si>
  <si>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</si>
  <si>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</si>
  <si>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</si>
  <si>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</si>
  <si>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</si>
  <si>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</si>
  <si>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</si>
  <si>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</si>
  <si>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</si>
  <si>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</si>
  <si>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</si>
  <si>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</si>
  <si>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</si>
  <si>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</si>
  <si>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</si>
  <si>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</si>
  <si>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</si>
  <si>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</si>
  <si>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</si>
  <si>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</si>
  <si>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</si>
  <si>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</si>
  <si>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</si>
  <si>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</si>
  <si>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</si>
  <si>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</si>
  <si>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</si>
  <si>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</si>
  <si>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</si>
  <si>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</si>
  <si>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</si>
  <si>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</si>
  <si>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</si>
  <si>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</si>
  <si>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</si>
  <si>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</si>
  <si>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</si>
  <si>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</si>
  <si>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</si>
  <si>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</si>
  <si>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</si>
  <si>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</si>
  <si>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</si>
  <si>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</si>
  <si>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</si>
  <si>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</si>
  <si>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</si>
  <si>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</si>
  <si>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</si>
  <si>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</si>
  <si>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</si>
  <si>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</si>
  <si>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</si>
  <si>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</si>
  <si>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</si>
  <si>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</si>
  <si>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</si>
  <si>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</si>
  <si>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</si>
  <si>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</si>
  <si>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</si>
  <si>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</si>
  <si>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</si>
  <si>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</si>
  <si>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</si>
  <si>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</si>
  <si>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</si>
  <si>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</si>
  <si>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</si>
  <si>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</si>
  <si>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</si>
  <si>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</si>
  <si>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</si>
  <si>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</si>
  <si>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</si>
  <si>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</si>
  <si>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</si>
  <si>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</si>
  <si>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</si>
  <si>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</si>
  <si>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</si>
  <si>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</si>
  <si>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</si>
  <si>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</si>
  <si>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</si>
  <si>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</si>
  <si>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</si>
  <si>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</si>
  <si>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</si>
  <si>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</si>
  <si>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</si>
  <si>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</si>
  <si>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</si>
  <si>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</si>
  <si>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</si>
  <si>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</si>
  <si>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</si>
  <si>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</si>
  <si>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</si>
  <si>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</si>
  <si>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</si>
  <si>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</si>
  <si>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</si>
  <si>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</si>
  <si>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</si>
  <si>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</si>
  <si>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</si>
  <si>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</si>
  <si>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</si>
  <si>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</si>
  <si>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</si>
  <si>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</si>
  <si>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</si>
  <si>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</si>
  <si>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</si>
  <si>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</si>
  <si>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</si>
  <si>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</si>
  <si>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</si>
  <si>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</si>
  <si>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</si>
  <si>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</si>
  <si>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</si>
  <si>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</si>
  <si>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</si>
  <si>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</si>
  <si>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</si>
  <si>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</si>
  <si>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</si>
  <si>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</si>
  <si>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</si>
  <si>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</si>
  <si>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</si>
  <si>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</si>
  <si>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</si>
  <si>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</si>
  <si>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</si>
  <si>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</si>
  <si>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</si>
  <si>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</si>
  <si>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</si>
  <si>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</si>
  <si>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</si>
  <si>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</si>
  <si>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</si>
  <si>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</si>
  <si>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</si>
  <si>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</si>
  <si>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</si>
  <si>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</si>
  <si>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</si>
  <si>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</si>
  <si>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</si>
  <si>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</si>
  <si>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</si>
  <si>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</si>
  <si>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</si>
  <si>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</si>
  <si>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</si>
  <si>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</si>
  <si>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</si>
  <si>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</si>
  <si>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</si>
  <si>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</si>
  <si>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</si>
  <si>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</si>
  <si>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</si>
  <si>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</si>
  <si>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</si>
  <si>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</si>
  <si>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</si>
  <si>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</si>
  <si>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</si>
  <si>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</si>
  <si>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</si>
  <si>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</si>
  <si>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</si>
  <si>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</si>
  <si>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</si>
  <si>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</si>
  <si>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</si>
  <si>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</si>
  <si>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</si>
  <si>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</si>
  <si>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</si>
  <si>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</si>
  <si>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</si>
  <si>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</si>
  <si>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</si>
  <si>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</si>
  <si>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</si>
  <si>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</si>
  <si>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</si>
  <si>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</si>
  <si>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</si>
  <si>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</si>
  <si>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</si>
  <si>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</si>
  <si>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</si>
  <si>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</si>
  <si>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</si>
  <si>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</si>
  <si>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</si>
  <si>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</si>
  <si>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</si>
  <si>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</si>
  <si>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</si>
  <si>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</si>
  <si>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</si>
  <si>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</si>
  <si>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</si>
  <si>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</si>
  <si>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</si>
  <si>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</si>
  <si>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</si>
  <si>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</si>
  <si>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</si>
  <si>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</si>
  <si>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</si>
  <si>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</si>
  <si>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</si>
  <si>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</si>
  <si>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</si>
  <si>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</si>
  <si>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</si>
  <si>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</si>
  <si>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</si>
  <si>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</si>
  <si>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</si>
  <si>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</si>
  <si>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</si>
  <si>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</si>
  <si>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</si>
  <si>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</si>
  <si>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</si>
  <si>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</si>
  <si>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</si>
  <si>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</si>
  <si>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</si>
  <si>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</si>
  <si>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</si>
  <si>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</si>
  <si>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</si>
  <si>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</si>
  <si>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</si>
  <si>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</si>
  <si>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</si>
  <si>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</si>
  <si>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</si>
  <si>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</si>
  <si>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</si>
  <si>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</si>
  <si>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</si>
  <si>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</si>
  <si>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</si>
  <si>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</si>
  <si>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</si>
  <si>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</si>
  <si>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</si>
  <si>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</si>
  <si>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</si>
  <si>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</si>
  <si>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</si>
  <si>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</si>
  <si>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</si>
  <si>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</si>
  <si>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</si>
  <si>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</si>
  <si>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</si>
  <si>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</si>
  <si>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</si>
  <si>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</si>
  <si>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</si>
  <si>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</si>
  <si>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</si>
  <si>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</si>
  <si>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</si>
  <si>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</si>
  <si>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</si>
  <si>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</si>
  <si>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</si>
  <si>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</si>
  <si>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</si>
  <si>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</si>
  <si>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</si>
  <si>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</si>
  <si>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</si>
  <si>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</si>
  <si>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</si>
  <si>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</si>
  <si>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</si>
  <si>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</si>
  <si>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</si>
  <si>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</si>
  <si>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</si>
  <si>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</si>
  <si>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</si>
  <si>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</si>
  <si>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</si>
  <si>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</si>
  <si>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</si>
  <si>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</si>
  <si>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</si>
  <si>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</si>
  <si>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</si>
  <si>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</si>
  <si>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</si>
  <si>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</si>
  <si>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</si>
  <si>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</si>
  <si>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</si>
  <si>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</si>
  <si>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</si>
  <si>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</si>
  <si>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</si>
  <si>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</si>
  <si>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</si>
  <si>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</si>
  <si>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</si>
  <si>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</si>
  <si>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</si>
  <si>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</si>
  <si>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</si>
  <si>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</si>
  <si>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</si>
  <si>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</si>
  <si>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</si>
  <si>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</si>
  <si>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</si>
  <si>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</si>
  <si>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</si>
  <si>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</si>
  <si>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</si>
  <si>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</si>
  <si>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</si>
  <si>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</si>
  <si>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</si>
  <si>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</si>
  <si>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</si>
  <si>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</si>
  <si>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</si>
  <si>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</si>
  <si>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</si>
  <si>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</si>
  <si>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</si>
  <si>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</si>
  <si>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</si>
  <si>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</si>
  <si>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</si>
  <si>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</si>
  <si>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</si>
  <si>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</si>
  <si>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</si>
  <si>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</si>
  <si>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</si>
  <si>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</si>
  <si>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</si>
  <si>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</si>
  <si>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</si>
  <si>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</si>
  <si>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</si>
  <si>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</si>
  <si>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</si>
  <si>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</si>
  <si>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</si>
  <si>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</si>
  <si>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</si>
  <si>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</si>
  <si>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</si>
  <si>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</si>
  <si>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</si>
  <si>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</si>
  <si>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</si>
  <si>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</si>
  <si>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</si>
  <si>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</si>
  <si>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</si>
  <si>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</si>
  <si>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</si>
  <si>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</si>
  <si>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</si>
  <si>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</si>
  <si>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</si>
  <si>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</si>
  <si>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</si>
  <si>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</si>
  <si>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</si>
  <si>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</si>
  <si>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</si>
  <si>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</si>
  <si>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</si>
  <si>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</si>
  <si>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</si>
  <si>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</si>
  <si>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</si>
  <si>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</si>
  <si>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</si>
  <si>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</si>
  <si>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</si>
  <si>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</si>
  <si>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</si>
  <si>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</si>
  <si>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</si>
  <si>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</si>
  <si>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</si>
  <si>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</si>
  <si>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</si>
  <si>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</si>
  <si>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</si>
  <si>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</si>
  <si>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</si>
  <si>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</si>
  <si>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</si>
  <si>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</si>
  <si>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</si>
  <si>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</si>
  <si>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</si>
  <si>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</si>
  <si>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</si>
  <si>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</si>
  <si>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</si>
  <si>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</si>
  <si>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</si>
  <si>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</si>
  <si>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</si>
  <si>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</si>
  <si>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</si>
  <si>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</si>
  <si>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</si>
  <si>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</si>
  <si>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</si>
  <si>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</si>
  <si>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</si>
  <si>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</si>
  <si>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</si>
  <si>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</si>
  <si>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</si>
  <si>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</si>
  <si>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</si>
  <si>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</si>
  <si>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</si>
  <si>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</si>
  <si>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</si>
  <si>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</si>
  <si>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</si>
  <si>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</si>
  <si>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</si>
  <si>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</si>
  <si>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</si>
  <si>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</si>
  <si>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</si>
  <si>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</si>
  <si>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</si>
  <si>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</si>
  <si>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</si>
  <si>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</si>
  <si>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</si>
  <si>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</si>
  <si>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</si>
  <si>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</si>
  <si>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</si>
  <si>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</si>
  <si>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</si>
  <si>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</si>
  <si>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</si>
  <si>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</si>
  <si>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</si>
  <si>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</si>
  <si>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</si>
  <si>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</si>
  <si>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</si>
  <si>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</si>
  <si>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</si>
  <si>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</si>
  <si>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</si>
  <si>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</si>
  <si>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</si>
  <si>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</si>
  <si>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</si>
  <si>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</si>
  <si>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</si>
  <si>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</si>
  <si>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</si>
  <si>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</si>
  <si>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</si>
  <si>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</si>
  <si>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</si>
  <si>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</si>
  <si>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</si>
  <si>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</si>
  <si>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</si>
  <si>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</si>
  <si>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</si>
  <si>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</si>
  <si>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</si>
  <si>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</si>
  <si>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</si>
  <si>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</si>
  <si>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</si>
  <si>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</si>
  <si>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</si>
  <si>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</si>
  <si>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</si>
  <si>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</si>
  <si>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</si>
  <si>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</si>
  <si>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</si>
  <si>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</si>
  <si>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</si>
  <si>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</si>
  <si>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</si>
  <si>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</si>
  <si>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</si>
  <si>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</si>
  <si>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</si>
  <si>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</si>
  <si>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</si>
  <si>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</si>
  <si>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</si>
  <si>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</si>
  <si>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</si>
  <si>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</si>
  <si>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</si>
  <si>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</si>
  <si>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</si>
  <si>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</si>
  <si>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</si>
  <si>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</si>
  <si>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</si>
  <si>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</si>
  <si>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</si>
  <si>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</si>
  <si>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</si>
  <si>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</si>
  <si>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</si>
  <si>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</si>
  <si>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</si>
  <si>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</si>
  <si>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</si>
  <si>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</si>
  <si>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</si>
  <si>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</si>
  <si>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</si>
  <si>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</si>
  <si>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</si>
  <si>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</si>
  <si>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</si>
  <si>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</si>
  <si>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</si>
  <si>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</si>
  <si>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</si>
  <si>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</si>
  <si>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</si>
  <si>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</si>
  <si>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</si>
  <si>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</si>
  <si>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</si>
  <si>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</si>
  <si>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</si>
  <si>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</si>
  <si>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</si>
  <si>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</si>
  <si>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</si>
  <si>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</si>
  <si>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</si>
  <si>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</si>
  <si>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</si>
  <si>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</si>
  <si>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</si>
  <si>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</si>
  <si>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</si>
  <si>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</si>
  <si>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</si>
  <si>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</si>
  <si>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</si>
  <si>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</si>
  <si>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</si>
  <si>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</si>
  <si>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</si>
  <si>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</si>
  <si>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</si>
  <si>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</si>
  <si>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</si>
  <si>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</si>
  <si>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</si>
  <si>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</si>
  <si>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</si>
  <si>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</si>
  <si>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</si>
  <si>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</si>
  <si>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</si>
  <si>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</si>
  <si>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</si>
  <si>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</si>
  <si>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</si>
  <si>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</si>
  <si>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</si>
  <si>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</si>
  <si>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</si>
  <si>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</si>
  <si>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</si>
  <si>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</si>
  <si>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</si>
  <si>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</si>
  <si>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</si>
  <si>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</si>
  <si>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</si>
  <si>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</si>
  <si>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</si>
  <si>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</si>
  <si>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</si>
  <si>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</si>
  <si>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</si>
  <si>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</si>
  <si>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</si>
  <si>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</si>
  <si>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</si>
  <si>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</si>
  <si>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</si>
  <si>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</si>
  <si>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</si>
  <si>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</si>
  <si>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</si>
  <si>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</si>
  <si>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</si>
  <si>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</si>
  <si>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</si>
  <si>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</si>
  <si>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</si>
  <si>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</si>
  <si>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</si>
  <si>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</si>
  <si>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</si>
  <si>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</si>
  <si>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</si>
  <si>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</si>
  <si>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</si>
  <si>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</si>
  <si>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</si>
  <si>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</si>
  <si>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</si>
  <si>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</si>
  <si>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</si>
  <si>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</si>
  <si>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</si>
  <si>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</si>
  <si>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</si>
  <si>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</si>
  <si>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</si>
  <si>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</si>
  <si>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</si>
  <si>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</si>
  <si>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</si>
  <si>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</si>
  <si>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</si>
  <si>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</si>
  <si>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</si>
  <si>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</si>
  <si>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</si>
  <si>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</si>
  <si>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</si>
  <si>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</si>
  <si>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</si>
  <si>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</si>
  <si>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</si>
  <si>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</si>
  <si>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</si>
  <si>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</si>
  <si>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</si>
  <si>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</si>
  <si>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</si>
  <si>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</si>
  <si>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</si>
  <si>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</si>
  <si>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</si>
  <si>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</si>
  <si>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</si>
  <si>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</si>
  <si>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</si>
  <si>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</si>
  <si>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</si>
  <si>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</si>
  <si>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</si>
  <si>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</si>
  <si>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</si>
  <si>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</si>
  <si>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</si>
  <si>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</si>
  <si>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</si>
  <si>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</si>
  <si>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</si>
  <si>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</si>
  <si>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</si>
  <si>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</si>
  <si>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</si>
  <si>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</si>
  <si>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</si>
  <si>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</si>
  <si>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</si>
  <si>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</si>
  <si>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</si>
  <si>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</si>
  <si>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</si>
  <si>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</si>
  <si>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</si>
  <si>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</si>
  <si>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</si>
  <si>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</si>
  <si>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</si>
  <si>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</si>
  <si>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</si>
  <si>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</si>
  <si>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</si>
  <si>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</si>
  <si>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</si>
  <si>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</si>
  <si>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</si>
  <si>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</si>
  <si>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</si>
  <si>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</si>
  <si>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</si>
  <si>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</si>
  <si>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</si>
  <si>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</si>
  <si>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</si>
  <si>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</si>
  <si>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</si>
  <si>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</si>
  <si>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</si>
  <si>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</si>
  <si>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</si>
  <si>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</si>
  <si>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</si>
  <si>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</si>
  <si>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</si>
  <si>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</si>
  <si>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</si>
  <si>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</si>
  <si>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</si>
  <si>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</si>
  <si>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</si>
  <si>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</si>
  <si>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</si>
  <si>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</si>
  <si>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</si>
  <si>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</si>
  <si>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</si>
  <si>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</si>
  <si>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</si>
  <si>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</si>
  <si>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</si>
  <si>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</si>
  <si>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</si>
  <si>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</si>
  <si>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</si>
  <si>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</si>
  <si>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</si>
  <si>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</si>
  <si>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</si>
  <si>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</si>
  <si>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</si>
  <si>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</si>
  <si>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</si>
  <si>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</si>
  <si>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</si>
  <si>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</si>
  <si>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</si>
  <si>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</si>
  <si>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</si>
  <si>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</si>
  <si>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</si>
  <si>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</si>
  <si>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</si>
  <si>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</si>
  <si>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</si>
  <si>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</si>
  <si>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</si>
  <si>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</si>
  <si>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</si>
  <si>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</si>
  <si>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</si>
  <si>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</si>
  <si>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</si>
  <si>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</si>
  <si>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</si>
  <si>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</si>
  <si>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</si>
  <si>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</si>
  <si>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</si>
  <si>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</si>
  <si>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</si>
  <si>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</si>
  <si>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</si>
  <si>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</si>
  <si>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</si>
  <si>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</si>
  <si>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</si>
  <si>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</si>
  <si>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</si>
  <si>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</si>
  <si>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</si>
  <si>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</si>
  <si>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</si>
  <si>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</si>
  <si>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</si>
  <si>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</si>
  <si>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</si>
  <si>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</si>
  <si>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</si>
  <si>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</si>
  <si>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</si>
  <si>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</si>
  <si>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</si>
  <si>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</si>
  <si>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</si>
  <si>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</si>
  <si>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</si>
  <si>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</si>
  <si>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</si>
  <si>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</si>
  <si>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</si>
  <si>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</si>
  <si>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</si>
  <si>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</si>
  <si>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</si>
  <si>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</si>
  <si>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</si>
  <si>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</si>
  <si>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</si>
  <si>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</si>
  <si>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</si>
  <si>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</si>
  <si>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</si>
  <si>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</si>
  <si>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</si>
  <si>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</si>
  <si>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</si>
  <si>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</si>
  <si>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</si>
  <si>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</si>
  <si>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</si>
  <si>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</si>
  <si>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</si>
  <si>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</si>
  <si>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</si>
  <si>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</si>
  <si>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</si>
  <si>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</si>
  <si>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</si>
  <si>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</si>
  <si>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</si>
  <si>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</si>
  <si>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</si>
  <si>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</si>
  <si>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</si>
  <si>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</si>
  <si>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</si>
  <si>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</si>
  <si>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</si>
  <si>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</si>
  <si>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</si>
  <si>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</si>
  <si>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</si>
  <si>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</si>
  <si>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</si>
  <si>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</si>
  <si>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</si>
  <si>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</si>
  <si>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</si>
  <si>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</si>
  <si>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</si>
  <si>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</si>
  <si>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</si>
  <si>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</si>
  <si>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</si>
  <si>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</si>
  <si>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</si>
  <si>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</si>
  <si>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</si>
  <si>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</si>
  <si>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</si>
  <si>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</si>
  <si>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</si>
  <si>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</si>
  <si>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</si>
  <si>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</si>
  <si>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</si>
  <si>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</si>
  <si>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</si>
  <si>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</si>
  <si>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</si>
  <si>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</si>
  <si>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</si>
  <si>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</si>
  <si>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</si>
  <si>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</si>
  <si>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</si>
  <si>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</si>
  <si>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</si>
  <si>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</si>
  <si>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</si>
  <si>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</si>
  <si>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</si>
  <si>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</si>
  <si>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</si>
  <si>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</si>
  <si>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</si>
  <si>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</si>
  <si>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</si>
  <si>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</si>
  <si>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</si>
  <si>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</si>
  <si>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</si>
  <si>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</si>
  <si>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</si>
  <si>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</si>
  <si>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</si>
  <si>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</si>
  <si>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</si>
  <si>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</si>
  <si>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</si>
  <si>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</si>
  <si>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</si>
  <si>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</si>
  <si>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</si>
  <si>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</si>
  <si>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</si>
  <si>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</si>
  <si>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</si>
  <si>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</si>
  <si>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</si>
  <si>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</si>
  <si>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</si>
  <si>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</si>
  <si>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</si>
  <si>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</si>
  <si>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</si>
  <si>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</si>
  <si>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</si>
  <si>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</si>
  <si>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</si>
  <si>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</si>
  <si>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</si>
  <si>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</si>
  <si>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</si>
  <si>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</si>
  <si>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</si>
  <si>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</si>
  <si>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</si>
  <si>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</si>
  <si>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</si>
  <si>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</si>
  <si>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</si>
  <si>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</si>
  <si>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</si>
  <si>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</si>
  <si>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</si>
  <si>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</si>
  <si>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</si>
  <si>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</si>
  <si>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</si>
  <si>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</si>
  <si>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</si>
  <si>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</si>
  <si>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</si>
  <si>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</si>
  <si>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</si>
  <si>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</si>
  <si>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</si>
  <si>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</si>
  <si>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</si>
  <si>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</si>
  <si>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</si>
  <si>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</si>
  <si>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</si>
  <si>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</si>
  <si>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</si>
  <si>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</si>
  <si>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</si>
  <si>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</si>
  <si>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</si>
  <si>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</si>
  <si>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</si>
  <si>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</si>
  <si>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</si>
  <si>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</si>
  <si>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</si>
  <si>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</si>
  <si>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</si>
  <si>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</si>
  <si>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</si>
  <si>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</si>
  <si>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</si>
  <si>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</si>
  <si>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</si>
  <si>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</si>
  <si>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</si>
  <si>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</si>
  <si>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</si>
  <si>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</si>
  <si>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</si>
  <si>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</si>
  <si>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</si>
  <si>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</si>
  <si>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</si>
  <si>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</si>
  <si>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</si>
  <si>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</si>
  <si>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</si>
  <si>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</si>
  <si>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</si>
  <si>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</si>
  <si>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</si>
  <si>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</si>
  <si>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</si>
  <si>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</si>
  <si>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</si>
  <si>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</si>
  <si>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</si>
  <si>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</si>
  <si>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</si>
  <si>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</si>
  <si>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</si>
  <si>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</si>
  <si>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</si>
  <si>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</si>
  <si>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</si>
  <si>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</si>
  <si>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</si>
  <si>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</si>
  <si>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</si>
  <si>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</si>
  <si>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</si>
  <si>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</si>
  <si>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</si>
  <si>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</si>
  <si>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</si>
  <si>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</si>
  <si>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</si>
  <si>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</si>
  <si>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</si>
  <si>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</si>
  <si>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</si>
  <si>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</si>
  <si>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</si>
  <si>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</si>
  <si>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</si>
  <si>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</si>
  <si>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</si>
  <si>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</si>
  <si>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</si>
  <si>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</si>
  <si>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</si>
  <si>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</si>
  <si>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</si>
  <si>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</si>
  <si>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</si>
  <si>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</si>
  <si>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</si>
  <si>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</si>
  <si>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</si>
  <si>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</si>
  <si>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</si>
  <si>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</si>
  <si>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</si>
  <si>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</si>
  <si>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</si>
  <si>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</si>
  <si>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</si>
  <si>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</si>
  <si>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</si>
  <si>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</si>
  <si>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</si>
  <si>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</si>
  <si>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</si>
  <si>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</si>
  <si>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</si>
  <si>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</si>
  <si>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</si>
  <si>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</si>
  <si>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</si>
  <si>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</si>
  <si>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</si>
  <si>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</si>
  <si>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</si>
  <si>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</si>
  <si>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</si>
  <si>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</si>
  <si>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</si>
  <si>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</si>
  <si>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</si>
  <si>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</si>
  <si>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</si>
  <si>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</si>
  <si>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</si>
  <si>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</si>
  <si>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</si>
  <si>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</si>
  <si>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</si>
  <si>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</si>
  <si>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</si>
  <si>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</si>
  <si>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</si>
  <si>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</si>
  <si>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</si>
  <si>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</si>
  <si>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</si>
  <si>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</si>
  <si>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</si>
  <si>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</si>
  <si>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</si>
  <si>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</si>
  <si>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</si>
  <si>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</si>
  <si>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</si>
  <si>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</si>
  <si>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</si>
  <si>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</si>
  <si>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</si>
  <si>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</si>
  <si>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</si>
  <si>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</si>
  <si>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</si>
  <si>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</si>
  <si>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</si>
  <si>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</si>
  <si>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</si>
  <si>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</si>
  <si>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</si>
  <si>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</si>
  <si>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</si>
  <si>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</si>
  <si>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</si>
  <si>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</si>
  <si>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</si>
  <si>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</si>
  <si>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</si>
  <si>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</si>
  <si>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</si>
  <si>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</si>
  <si>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</si>
  <si>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</si>
  <si>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</si>
  <si>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</si>
  <si>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</si>
  <si>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</si>
  <si>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</si>
  <si>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</si>
  <si>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</si>
  <si>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</si>
  <si>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</si>
  <si>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</si>
  <si>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</si>
  <si>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</si>
  <si>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</si>
  <si>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</si>
  <si>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</si>
  <si>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</si>
  <si>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</si>
  <si>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</si>
  <si>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</si>
  <si>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</si>
  <si>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</si>
  <si>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</si>
  <si>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</si>
  <si>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</si>
  <si>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</si>
  <si>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</si>
  <si>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</si>
  <si>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</si>
  <si>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</si>
  <si>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</si>
  <si>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</si>
  <si>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</si>
  <si>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</si>
  <si>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</si>
  <si>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</si>
  <si>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</si>
  <si>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</si>
  <si>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</si>
  <si>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</si>
  <si>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</si>
  <si>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</si>
  <si>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</si>
  <si>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</si>
  <si>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</si>
  <si>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</si>
  <si>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</si>
  <si>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</si>
  <si>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</si>
  <si>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</si>
  <si>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</si>
  <si>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</si>
  <si>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</si>
  <si>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</si>
  <si>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</si>
  <si>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</si>
  <si>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</si>
  <si>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</si>
  <si>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</si>
  <si>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</si>
  <si>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</si>
  <si>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</si>
  <si>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</si>
  <si>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</si>
  <si>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</si>
  <si>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</si>
  <si>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</si>
  <si>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</si>
  <si>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</si>
  <si>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</si>
  <si>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</si>
  <si>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</si>
  <si>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</si>
  <si>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</si>
  <si>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</si>
  <si>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</si>
  <si>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</si>
  <si>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</si>
  <si>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</si>
  <si>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</si>
  <si>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</si>
  <si>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</si>
  <si>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</si>
  <si>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</si>
  <si>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</si>
  <si>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</si>
  <si>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</si>
  <si>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</si>
  <si>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</si>
  <si>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</si>
  <si>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</si>
  <si>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</si>
  <si>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</si>
  <si>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</si>
  <si>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</si>
  <si>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</si>
  <si>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</si>
  <si>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</si>
  <si>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</si>
  <si>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</si>
  <si>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</si>
  <si>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</si>
  <si>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</si>
  <si>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</si>
  <si>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</si>
  <si>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</si>
  <si>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</si>
  <si>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</si>
  <si>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</si>
  <si>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</si>
  <si>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</si>
  <si>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</si>
  <si>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</si>
  <si>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</si>
  <si>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</si>
  <si>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</si>
  <si>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</si>
  <si>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</si>
  <si>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</si>
  <si>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</si>
  <si>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</si>
  <si>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</si>
  <si>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</si>
  <si>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</si>
  <si>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</si>
  <si>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</si>
  <si>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</si>
  <si>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</si>
  <si>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</si>
  <si>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</si>
  <si>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</si>
  <si>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</si>
  <si>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</si>
  <si>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</si>
  <si>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</si>
  <si>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</si>
  <si>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</si>
  <si>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</si>
  <si>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</si>
  <si>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</si>
  <si>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</si>
  <si>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</si>
  <si>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</si>
  <si>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</si>
  <si>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</si>
  <si>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</si>
  <si>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</si>
  <si>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</si>
  <si>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</si>
  <si>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</si>
  <si>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</si>
  <si>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</si>
  <si>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</si>
  <si>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</si>
  <si>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</si>
  <si>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</si>
  <si>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</si>
  <si>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</si>
  <si>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</si>
  <si>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</si>
  <si>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</si>
  <si>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</si>
  <si>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</si>
  <si>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</si>
  <si>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</si>
  <si>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</si>
  <si>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</si>
  <si>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</si>
  <si>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</si>
  <si>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</si>
  <si>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</si>
  <si>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</si>
  <si>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</si>
  <si>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</si>
  <si>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</si>
  <si>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</si>
  <si>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</si>
  <si>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</si>
  <si>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</si>
  <si>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</si>
  <si>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</si>
  <si>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</si>
  <si>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</si>
  <si>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</si>
  <si>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</si>
  <si>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</si>
  <si>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</si>
  <si>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</si>
  <si>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</si>
  <si>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</si>
  <si>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</si>
  <si>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</si>
  <si>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</si>
  <si>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</si>
  <si>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</si>
  <si>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</si>
  <si>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</si>
  <si>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</si>
  <si>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</si>
  <si>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</si>
  <si>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</si>
  <si>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</si>
  <si>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</si>
  <si>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</si>
  <si>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</si>
  <si>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</si>
  <si>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</si>
  <si>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</si>
  <si>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</si>
  <si>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</si>
  <si>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</si>
  <si>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</si>
  <si>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</si>
  <si>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</si>
  <si>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</si>
  <si>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</si>
  <si>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</si>
  <si>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</si>
  <si>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</si>
  <si>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</si>
  <si>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</si>
  <si>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</si>
  <si>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</si>
  <si>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</si>
  <si>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</si>
  <si>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</si>
  <si>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</si>
  <si>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</si>
  <si>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</si>
  <si>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</si>
  <si>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</si>
  <si>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</si>
  <si>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</si>
  <si>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</si>
  <si>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</si>
  <si>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</si>
  <si>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</si>
  <si>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</si>
  <si>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</si>
  <si>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</si>
  <si>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</si>
  <si>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</si>
  <si>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</si>
  <si>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</si>
  <si>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</si>
  <si>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</si>
  <si>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</si>
  <si>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</si>
  <si>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</si>
  <si>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</si>
  <si>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</si>
  <si>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</si>
  <si>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</si>
  <si>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</si>
  <si>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</si>
  <si>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</si>
  <si>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</si>
  <si>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</si>
  <si>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</si>
  <si>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</si>
  <si>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</si>
  <si>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</si>
  <si>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</si>
  <si>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</si>
  <si>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</si>
  <si>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</si>
  <si>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</si>
  <si>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</si>
  <si>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</si>
  <si>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</si>
  <si>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</si>
  <si>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</si>
  <si>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</si>
  <si>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</si>
  <si>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</si>
  <si>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</si>
  <si>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</si>
  <si>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</si>
  <si>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</si>
  <si>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</si>
  <si>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</si>
  <si>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</si>
  <si>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</si>
  <si>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</si>
  <si>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</si>
  <si>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</si>
  <si>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</si>
  <si>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</si>
  <si>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</si>
  <si>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</si>
  <si>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</si>
  <si>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</si>
  <si>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</si>
  <si>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</si>
  <si>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</si>
  <si>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</si>
  <si>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</si>
  <si>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</si>
  <si>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</si>
  <si>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</si>
  <si>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</si>
  <si>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</si>
  <si>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</si>
  <si>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</si>
  <si>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</si>
  <si>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</si>
  <si>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</si>
  <si>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</si>
  <si>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</si>
  <si>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</si>
  <si>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</si>
  <si>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</si>
  <si>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</si>
  <si>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</si>
  <si>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</si>
  <si>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</si>
  <si>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</si>
  <si>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</si>
  <si>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</si>
  <si>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</si>
  <si>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</si>
  <si>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</si>
  <si>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</si>
  <si>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</si>
  <si>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</si>
  <si>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</si>
  <si>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</si>
  <si>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</si>
  <si>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</si>
  <si>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</si>
  <si>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</si>
  <si>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</si>
  <si>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</si>
  <si>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</si>
  <si>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</si>
  <si>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</si>
  <si>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</si>
  <si>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</si>
  <si>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</si>
  <si>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</si>
  <si>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</si>
  <si>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</si>
  <si>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</si>
  <si>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</si>
  <si>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</si>
  <si>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</si>
  <si>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</si>
  <si>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</si>
  <si>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</si>
  <si>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</si>
  <si>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</si>
  <si>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</si>
  <si>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</si>
  <si>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</si>
  <si>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</si>
  <si>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</si>
  <si>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</si>
  <si>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</si>
  <si>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</si>
  <si>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</si>
  <si>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</si>
  <si>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</si>
  <si>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</si>
  <si>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</si>
  <si>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</si>
  <si>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</si>
  <si>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</si>
  <si>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</si>
  <si>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</si>
  <si>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</si>
  <si>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</si>
  <si>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</si>
  <si>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</si>
  <si>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</si>
  <si>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</si>
  <si>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</si>
  <si>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</si>
  <si>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</si>
  <si>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</si>
  <si>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</si>
  <si>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</si>
  <si>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</si>
  <si>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</si>
  <si>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</si>
  <si>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</si>
  <si>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</si>
  <si>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</si>
  <si>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</si>
  <si>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</si>
  <si>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</si>
  <si>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</si>
  <si>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</si>
  <si>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</si>
  <si>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</si>
  <si>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</si>
  <si>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</si>
  <si>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</si>
  <si>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</si>
  <si>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</si>
  <si>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</si>
  <si>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</si>
  <si>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</si>
  <si>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</si>
  <si>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</si>
  <si>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</si>
  <si>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</si>
  <si>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</si>
  <si>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</si>
  <si>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</si>
  <si>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</si>
  <si>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</si>
  <si>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</si>
  <si>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</si>
  <si>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</si>
  <si>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</si>
  <si>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</si>
  <si>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</si>
  <si>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</si>
  <si>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</si>
  <si>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</si>
  <si>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</si>
  <si>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</si>
  <si>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</si>
  <si>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</si>
  <si>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</si>
  <si>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</si>
  <si>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</si>
  <si>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</si>
  <si>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</si>
  <si>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</si>
  <si>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</si>
  <si>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</si>
  <si>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</si>
  <si>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</si>
  <si>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</si>
  <si>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</si>
  <si>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</si>
  <si>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</si>
  <si>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</si>
  <si>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</si>
  <si>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</si>
  <si>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</si>
  <si>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</si>
  <si>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</si>
  <si>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</si>
  <si>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</si>
  <si>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</si>
  <si>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</si>
  <si>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</si>
  <si>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</si>
  <si>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</si>
  <si>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</si>
  <si>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</si>
  <si>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</si>
  <si>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</si>
  <si>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</si>
  <si>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</si>
  <si>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</si>
  <si>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</si>
  <si>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</si>
  <si>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</si>
  <si>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</si>
  <si>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</si>
  <si>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</si>
  <si>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</si>
  <si>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</si>
  <si>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</si>
  <si>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</si>
  <si>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</si>
  <si>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</si>
  <si>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</si>
  <si>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</si>
  <si>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</si>
  <si>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</si>
  <si>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</si>
  <si>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</si>
  <si>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</si>
  <si>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</si>
  <si>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</si>
  <si>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</si>
  <si>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</si>
  <si>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</si>
  <si>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</si>
  <si>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</si>
  <si>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</si>
  <si>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</si>
  <si>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</si>
  <si>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</si>
  <si>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</si>
  <si>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</si>
  <si>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</si>
  <si>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</si>
  <si>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</si>
  <si>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</si>
  <si>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</si>
  <si>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</si>
  <si>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</si>
  <si>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</si>
  <si>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</si>
  <si>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</si>
  <si>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</si>
  <si>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</si>
  <si>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</si>
  <si>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</si>
  <si>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</si>
  <si>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</si>
  <si>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</si>
  <si>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</si>
  <si>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</si>
  <si>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</si>
  <si>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</si>
  <si>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</si>
  <si>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</si>
  <si>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</si>
  <si>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</si>
  <si>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</si>
  <si>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</si>
  <si>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</si>
  <si>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</si>
  <si>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</si>
  <si>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</si>
  <si>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</si>
  <si>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</si>
  <si>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</si>
  <si>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</si>
  <si>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</si>
  <si>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</si>
  <si>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</si>
  <si>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</si>
  <si>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</si>
  <si>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</si>
  <si>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</si>
  <si>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</si>
  <si>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</si>
  <si>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</si>
  <si>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</si>
  <si>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</si>
  <si>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</si>
  <si>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</si>
  <si>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</si>
  <si>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</si>
  <si>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</si>
  <si>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</si>
  <si>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</si>
  <si>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</si>
  <si>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</si>
  <si>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</si>
  <si>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</si>
  <si>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</si>
  <si>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</si>
  <si>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</si>
  <si>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</si>
  <si>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</si>
  <si>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</si>
  <si>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</si>
  <si>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</si>
  <si>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</si>
  <si>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</si>
  <si>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</si>
  <si>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</si>
  <si>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</si>
  <si>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</si>
  <si>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</si>
  <si>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</si>
  <si>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</si>
  <si>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</si>
  <si>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</si>
  <si>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</si>
  <si>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</si>
  <si>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</si>
  <si>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</si>
  <si>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</si>
  <si>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</si>
  <si>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</si>
  <si>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</si>
  <si>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</si>
  <si>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</si>
  <si>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</si>
  <si>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</si>
  <si>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</si>
  <si>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</si>
  <si>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</si>
  <si>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</si>
  <si>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</si>
  <si>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</si>
  <si>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</si>
  <si>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</si>
  <si>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</si>
  <si>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</si>
  <si>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</si>
  <si>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</si>
  <si>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</si>
  <si>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</si>
  <si>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</si>
  <si>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</si>
  <si>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</si>
  <si>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</si>
  <si>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</si>
  <si>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</si>
  <si>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</si>
  <si>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</si>
  <si>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</si>
  <si>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</si>
  <si>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</si>
  <si>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</si>
  <si>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</si>
  <si>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</si>
  <si>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</si>
  <si>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</si>
  <si>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</si>
  <si>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</si>
  <si>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</si>
  <si>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</si>
  <si>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</si>
  <si>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</si>
  <si>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</si>
  <si>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</si>
  <si>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</si>
  <si>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</si>
  <si>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</si>
  <si>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</si>
  <si>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</si>
  <si>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</si>
  <si>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</si>
  <si>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</si>
  <si>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</si>
  <si>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</si>
  <si>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</si>
  <si>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</si>
  <si>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</si>
  <si>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</si>
  <si>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</si>
  <si>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</si>
  <si>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</si>
  <si>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</si>
  <si>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</si>
  <si>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</si>
  <si>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</si>
  <si>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</si>
  <si>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</si>
  <si>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</si>
  <si>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</si>
  <si>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</si>
  <si>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</si>
  <si>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</si>
  <si>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</si>
  <si>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</si>
  <si>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</si>
  <si>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</si>
  <si>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</si>
  <si>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</si>
  <si>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</si>
  <si>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</si>
  <si>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</si>
  <si>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</si>
  <si>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</si>
  <si>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</si>
  <si>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</si>
  <si>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</si>
  <si>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</si>
  <si>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</si>
  <si>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</si>
  <si>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</si>
  <si>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</si>
  <si>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</si>
  <si>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</si>
  <si>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</si>
  <si>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</si>
  <si>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</si>
  <si>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</si>
  <si>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</si>
  <si>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</si>
  <si>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</si>
  <si>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</si>
  <si>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</si>
  <si>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</si>
  <si>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</si>
  <si>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</si>
  <si>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</si>
  <si>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</si>
  <si>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</si>
  <si>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</si>
  <si>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</si>
  <si>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</si>
  <si>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</si>
  <si>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</si>
  <si>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</si>
  <si>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</si>
  <si>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</si>
  <si>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</si>
  <si>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</si>
  <si>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</si>
  <si>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</si>
  <si>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</si>
  <si>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</si>
  <si>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</si>
  <si>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</si>
  <si>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</si>
  <si>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</si>
  <si>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</si>
  <si>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</si>
  <si>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</si>
  <si>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</si>
  <si>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</si>
  <si>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</si>
  <si>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</si>
  <si>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</si>
  <si>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</si>
  <si>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</si>
  <si>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</si>
  <si>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</si>
  <si>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</si>
  <si>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</si>
  <si>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</si>
  <si>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</si>
  <si>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</si>
  <si>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</si>
  <si>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</si>
  <si>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</si>
  <si>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</si>
  <si>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</si>
  <si>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</si>
  <si>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</si>
  <si>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</si>
  <si>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</si>
  <si>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</si>
  <si>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</si>
  <si>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</si>
  <si>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</si>
  <si>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</si>
  <si>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</si>
  <si>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</si>
  <si>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</si>
  <si>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</si>
  <si>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</si>
  <si>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</si>
  <si>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</si>
  <si>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</si>
  <si>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</si>
  <si>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</si>
  <si>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</si>
  <si>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</si>
  <si>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</si>
  <si>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</si>
  <si>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</si>
  <si>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</si>
  <si>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</si>
  <si>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</si>
  <si>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</si>
  <si>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</si>
  <si>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</si>
  <si>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</si>
  <si>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</si>
  <si>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</si>
  <si>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</si>
  <si>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</si>
  <si>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</si>
  <si>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</si>
  <si>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</si>
  <si>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</si>
  <si>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</si>
  <si>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</si>
  <si>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</si>
  <si>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</si>
  <si>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</si>
  <si>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</si>
  <si>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</si>
  <si>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</si>
  <si>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</si>
  <si>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</si>
  <si>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</si>
  <si>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</si>
  <si>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</si>
  <si>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</si>
  <si>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</si>
  <si>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</si>
  <si>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</si>
  <si>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</si>
  <si>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</si>
  <si>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</si>
  <si>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</si>
  <si>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</si>
  <si>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</si>
  <si>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</si>
  <si>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</si>
  <si>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</si>
  <si>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</si>
  <si>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</si>
  <si>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</si>
  <si>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</si>
  <si>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</si>
  <si>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</si>
  <si>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</si>
  <si>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</si>
  <si>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</si>
  <si>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</si>
  <si>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</si>
  <si>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</si>
  <si>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</si>
  <si>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</si>
  <si>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</si>
  <si>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</si>
  <si>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</si>
  <si>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</si>
  <si>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</si>
  <si>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</si>
  <si>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</si>
  <si>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</si>
  <si>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</si>
  <si>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</si>
  <si>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</si>
  <si>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</si>
  <si>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</si>
  <si>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</si>
  <si>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</si>
  <si>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</si>
  <si>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</si>
  <si>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</si>
  <si>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</si>
  <si>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</si>
  <si>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</si>
  <si>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</si>
  <si>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</si>
  <si>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</si>
  <si>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</si>
  <si>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</si>
  <si>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</si>
  <si>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</si>
  <si>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</si>
  <si>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</si>
  <si>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</si>
  <si>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</si>
  <si>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</si>
  <si>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</si>
  <si>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</si>
  <si>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</si>
  <si>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</si>
  <si>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</si>
  <si>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</si>
  <si>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</si>
  <si>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</si>
  <si>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</si>
  <si>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</si>
  <si>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</si>
  <si>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</si>
  <si>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</si>
  <si>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</si>
  <si>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</si>
  <si>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</si>
  <si>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</si>
  <si>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</si>
  <si>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</si>
  <si>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</si>
  <si>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</si>
  <si>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</si>
  <si>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</si>
  <si>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</si>
  <si>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</si>
  <si>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</si>
  <si>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</si>
  <si>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</si>
  <si>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</si>
  <si>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</si>
  <si>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</si>
  <si>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</si>
  <si>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</si>
  <si>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</si>
  <si>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</si>
  <si>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</si>
  <si>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</si>
  <si>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</si>
  <si>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</si>
  <si>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</si>
  <si>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</si>
  <si>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</si>
  <si>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</si>
  <si>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</si>
  <si>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</si>
  <si>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</si>
  <si>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</si>
  <si>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</si>
  <si>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</si>
  <si>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</si>
  <si>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</si>
  <si>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</si>
  <si>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</si>
  <si>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</si>
  <si>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</si>
  <si>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</si>
  <si>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</si>
  <si>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</si>
  <si>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</si>
  <si>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</si>
  <si>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</si>
  <si>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</si>
  <si>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</si>
  <si>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</si>
  <si>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</si>
  <si>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</si>
  <si>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</si>
  <si>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</si>
  <si>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</si>
  <si>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</si>
  <si>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</si>
  <si>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</si>
  <si>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</si>
  <si>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</si>
  <si>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</si>
  <si>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</si>
  <si>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</si>
  <si>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</si>
  <si>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</si>
  <si>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</si>
  <si>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</si>
  <si>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</si>
  <si>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</si>
  <si>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</si>
  <si>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</si>
  <si>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</si>
  <si>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</si>
  <si>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</si>
  <si>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</si>
  <si>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</si>
  <si>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</si>
  <si>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</si>
  <si>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</si>
  <si>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</si>
  <si>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</si>
  <si>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</si>
  <si>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</si>
  <si>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</si>
  <si>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</si>
  <si>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</si>
  <si>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</si>
  <si>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</si>
  <si>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</si>
  <si>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</si>
  <si>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</si>
  <si>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</si>
  <si>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</si>
  <si>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</si>
  <si>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</si>
  <si>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</si>
  <si>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</si>
  <si>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</si>
  <si>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</si>
  <si>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</si>
  <si>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</si>
  <si>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</si>
  <si>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</si>
  <si>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</si>
  <si>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</si>
  <si>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</si>
  <si>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</si>
  <si>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</si>
  <si>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</si>
  <si>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</si>
  <si>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</si>
  <si>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</si>
  <si>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</si>
  <si>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</si>
  <si>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</si>
  <si>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</si>
  <si>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</si>
  <si>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</si>
  <si>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</si>
  <si>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</si>
  <si>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</si>
  <si>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</si>
  <si>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</si>
  <si>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</si>
  <si>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</si>
  <si>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</si>
  <si>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</si>
  <si>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</si>
  <si>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</si>
  <si>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</si>
  <si>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</si>
  <si>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</si>
  <si>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</si>
  <si>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</si>
  <si>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</si>
  <si>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</si>
  <si>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</si>
  <si>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</si>
  <si>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</si>
  <si>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</si>
  <si>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</si>
  <si>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</si>
  <si>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</si>
  <si>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</si>
  <si>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</si>
  <si>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</si>
  <si>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</si>
  <si>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</si>
  <si>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</si>
  <si>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</si>
  <si>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</si>
  <si>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</si>
  <si>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</si>
  <si>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</si>
  <si>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</si>
  <si>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</si>
  <si>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</si>
  <si>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</si>
  <si>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</si>
  <si>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</si>
  <si>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</si>
  <si>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</si>
  <si>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</si>
  <si>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</si>
  <si>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</si>
  <si>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</si>
  <si>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</si>
  <si>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</si>
  <si>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</si>
  <si>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</si>
  <si>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</si>
  <si>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</si>
  <si>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</si>
  <si>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</si>
  <si>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</si>
  <si>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</si>
  <si>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</si>
  <si>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</si>
  <si>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</si>
  <si>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</si>
  <si>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</si>
  <si>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</si>
  <si>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</si>
  <si>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</si>
  <si>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</si>
  <si>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</si>
  <si>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</si>
  <si>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</si>
  <si>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</si>
  <si>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</si>
  <si>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</si>
  <si>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</si>
  <si>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</si>
  <si>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</si>
  <si>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</si>
  <si>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</si>
  <si>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</si>
  <si>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</si>
  <si>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</si>
  <si>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</si>
  <si>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</si>
  <si>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</si>
  <si>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</si>
  <si>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</si>
  <si>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</si>
  <si>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</si>
  <si>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</si>
  <si>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</si>
  <si>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</si>
  <si>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</si>
  <si>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</si>
  <si>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</si>
  <si>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</si>
  <si>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</si>
  <si>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</si>
  <si>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</si>
  <si>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</si>
  <si>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</si>
  <si>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</si>
  <si>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</si>
  <si>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</si>
  <si>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</si>
  <si>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</si>
  <si>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</si>
  <si>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</si>
  <si>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</si>
  <si>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</si>
  <si>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</si>
  <si>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</si>
  <si>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</si>
  <si>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</si>
  <si>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</si>
  <si>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</si>
  <si>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</si>
  <si>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</si>
  <si>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</si>
  <si>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</si>
  <si>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</si>
  <si>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</si>
  <si>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</si>
  <si>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</si>
  <si>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</si>
  <si>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</si>
  <si>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</si>
  <si>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</si>
  <si>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</si>
  <si>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</si>
  <si>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</si>
  <si>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</si>
  <si>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</si>
  <si>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</si>
  <si>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</si>
  <si>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</si>
  <si>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</si>
  <si>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</si>
  <si>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</si>
  <si>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</si>
  <si>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</si>
  <si>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</si>
  <si>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</si>
  <si>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</si>
  <si>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</si>
  <si>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</si>
  <si>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</si>
  <si>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</si>
  <si>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</si>
  <si>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</si>
  <si>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</si>
  <si>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</si>
  <si>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</si>
  <si>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</si>
  <si>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</si>
  <si>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</si>
  <si>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</si>
  <si>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</si>
  <si>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</si>
  <si>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</si>
  <si>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</si>
  <si>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</si>
  <si>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</si>
  <si>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</si>
  <si>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</si>
  <si>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</si>
  <si>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</si>
  <si>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</si>
  <si>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</si>
  <si>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</si>
  <si>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</si>
  <si>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</si>
  <si>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</si>
  <si>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</si>
  <si>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</si>
  <si>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</si>
  <si>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</si>
  <si>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</si>
  <si>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</si>
  <si>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</si>
  <si>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</si>
  <si>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</si>
  <si>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</si>
  <si>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</si>
  <si>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</si>
  <si>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</si>
  <si>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</si>
  <si>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</si>
  <si>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</si>
  <si>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</si>
  <si>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</si>
  <si>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</si>
  <si>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</si>
  <si>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</si>
  <si>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</si>
  <si>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</si>
  <si>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</si>
  <si>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</si>
  <si>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</si>
  <si>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</si>
  <si>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</si>
  <si>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</si>
  <si>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</si>
  <si>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</si>
  <si>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</si>
  <si>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</si>
  <si>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</si>
  <si>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</si>
  <si>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</si>
  <si>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</si>
  <si>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</si>
  <si>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</si>
  <si>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</si>
  <si>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</si>
  <si>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</si>
  <si>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</si>
  <si>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</si>
  <si>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</si>
  <si>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</si>
  <si>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</si>
  <si>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</si>
  <si>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</si>
  <si>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</si>
  <si>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</si>
  <si>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</si>
  <si>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</si>
  <si>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</si>
  <si>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</si>
  <si>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</si>
  <si>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</si>
  <si>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</si>
  <si>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</si>
  <si>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</si>
  <si>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</si>
  <si>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</si>
  <si>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</si>
  <si>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</si>
  <si>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</si>
  <si>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</si>
  <si>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</si>
  <si>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</si>
  <si>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</si>
  <si>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</si>
  <si>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</si>
  <si>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</si>
  <si>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</si>
  <si>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</si>
  <si>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</si>
  <si>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</si>
  <si>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</si>
  <si>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</si>
  <si>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</si>
  <si>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</si>
  <si>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</si>
  <si>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</si>
  <si>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</si>
  <si>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</si>
  <si>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</si>
  <si>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</si>
  <si>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</si>
  <si>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</si>
  <si>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</si>
  <si>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</si>
  <si>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</si>
  <si>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</si>
  <si>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</si>
  <si>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</si>
  <si>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</si>
  <si>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</si>
  <si>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</si>
  <si>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</si>
  <si>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</si>
  <si>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</si>
  <si>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</si>
  <si>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</si>
  <si>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</si>
  <si>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</si>
  <si>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</si>
  <si>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</si>
  <si>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</si>
  <si>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</si>
  <si>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</si>
  <si>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</si>
  <si>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</si>
  <si>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</si>
  <si>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</si>
  <si>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</si>
  <si>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</si>
  <si>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</si>
  <si>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</si>
  <si>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</si>
  <si>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</si>
  <si>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</si>
  <si>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</si>
  <si>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</si>
  <si>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</si>
  <si>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</si>
  <si>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</si>
  <si>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</si>
  <si>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</si>
  <si>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</si>
  <si>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</si>
  <si>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</si>
  <si>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</si>
  <si>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</si>
  <si>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</si>
  <si>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</si>
  <si>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</si>
  <si>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</si>
  <si>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</si>
  <si>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</si>
  <si>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</si>
  <si>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</si>
  <si>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</si>
  <si>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</si>
  <si>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</si>
  <si>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</si>
  <si>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</si>
  <si>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</si>
  <si>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</si>
  <si>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</si>
  <si>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</si>
  <si>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</si>
  <si>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</si>
  <si>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</si>
  <si>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</si>
  <si>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</si>
  <si>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</si>
  <si>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</si>
  <si>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</si>
  <si>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</si>
  <si>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</si>
  <si>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</si>
  <si>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</si>
  <si>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</si>
  <si>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</si>
  <si>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</si>
  <si>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</si>
  <si>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</si>
  <si>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</si>
  <si>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</si>
  <si>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</si>
  <si>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</si>
  <si>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</si>
  <si>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</si>
  <si>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</si>
  <si>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</si>
  <si>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</si>
  <si>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</si>
  <si>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</si>
  <si>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</si>
  <si>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</si>
  <si>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</si>
  <si>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</si>
  <si>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</si>
  <si>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</si>
  <si>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</si>
  <si>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</si>
  <si>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</si>
  <si>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</si>
  <si>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</si>
  <si>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</si>
  <si>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</si>
  <si>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</si>
  <si>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</si>
  <si>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</si>
  <si>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</si>
  <si>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</si>
  <si>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</si>
  <si>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</si>
  <si>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</si>
  <si>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</si>
  <si>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</si>
  <si>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</si>
  <si>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</si>
  <si>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</si>
  <si>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</si>
  <si>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</si>
  <si>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</si>
  <si>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</si>
  <si>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</si>
  <si>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</si>
  <si>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</si>
  <si>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</si>
  <si>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</si>
  <si>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</si>
  <si>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</si>
  <si>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</si>
  <si>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</si>
  <si>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</si>
  <si>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</si>
  <si>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</si>
  <si>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</si>
  <si>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</si>
  <si>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</si>
  <si>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</si>
  <si>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</si>
  <si>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</si>
  <si>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</si>
  <si>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</si>
  <si>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</si>
  <si>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</si>
  <si>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</si>
  <si>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</si>
  <si>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</si>
  <si>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</si>
  <si>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</si>
  <si>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</si>
  <si>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</si>
  <si>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</si>
  <si>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</si>
  <si>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</si>
  <si>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</si>
  <si>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</si>
  <si>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</si>
  <si>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</si>
  <si>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</si>
  <si>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</si>
  <si>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</si>
  <si>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</si>
  <si>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</si>
  <si>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</si>
  <si>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</si>
  <si>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</si>
  <si>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</si>
  <si>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</si>
  <si>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</si>
  <si>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</si>
  <si>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</si>
  <si>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</si>
  <si>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</si>
  <si>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</si>
  <si>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</si>
  <si>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</si>
  <si>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</si>
  <si>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</si>
  <si>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</si>
  <si>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</si>
  <si>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</si>
  <si>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</si>
  <si>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</si>
  <si>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</si>
  <si>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</si>
  <si>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</si>
  <si>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</si>
  <si>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</si>
  <si>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</si>
  <si>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</si>
  <si>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</si>
  <si>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</si>
  <si>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</si>
  <si>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</si>
  <si>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</si>
  <si>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</si>
  <si>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</si>
  <si>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</si>
  <si>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</si>
  <si>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</si>
  <si>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</si>
  <si>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</si>
  <si>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</si>
  <si>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</si>
  <si>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</si>
  <si>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</si>
  <si>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</si>
  <si>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</si>
  <si>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</si>
  <si>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</si>
  <si>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</si>
  <si>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</si>
  <si>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</si>
  <si>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</si>
  <si>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</si>
  <si>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</si>
  <si>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</si>
  <si>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</si>
  <si>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</si>
  <si>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</si>
  <si>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</si>
  <si>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</si>
  <si>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</si>
  <si>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</si>
  <si>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</si>
  <si>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</si>
  <si>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</si>
  <si>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</si>
  <si>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</si>
  <si>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</si>
  <si>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</si>
  <si>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</si>
  <si>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</si>
  <si>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</si>
  <si>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</si>
  <si>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</si>
  <si>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</si>
  <si>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</si>
  <si>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</si>
  <si>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</si>
  <si>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</si>
  <si>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</si>
  <si>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</si>
  <si>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</si>
  <si>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</si>
  <si>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</si>
  <si>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</si>
  <si>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</si>
  <si>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</si>
  <si>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</si>
  <si>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</si>
  <si>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</si>
  <si>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</si>
  <si>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</si>
  <si>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</si>
  <si>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</si>
  <si>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</si>
  <si>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</si>
  <si>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</si>
  <si>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</si>
  <si>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</si>
  <si>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</si>
  <si>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</si>
  <si>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</si>
  <si>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</si>
  <si>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</si>
  <si>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</si>
  <si>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</si>
  <si>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</si>
  <si>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</si>
  <si>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</si>
  <si>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</si>
  <si>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</si>
  <si>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</si>
  <si>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</si>
  <si>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</si>
  <si>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</si>
  <si>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</si>
  <si>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</si>
  <si>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</si>
  <si>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</si>
  <si>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</si>
  <si>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</si>
  <si>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</si>
  <si>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</si>
  <si>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</si>
  <si>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</si>
  <si>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</si>
  <si>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</si>
  <si>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</si>
  <si>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</si>
  <si>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</si>
  <si>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</si>
  <si>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</si>
  <si>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</si>
  <si>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</si>
  <si>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</si>
  <si>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</si>
  <si>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</si>
  <si>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</si>
  <si>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</si>
  <si>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</si>
  <si>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</si>
  <si>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</si>
  <si>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</si>
  <si>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</si>
  <si>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</si>
  <si>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</si>
  <si>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</si>
  <si>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</si>
  <si>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</si>
  <si>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</si>
  <si>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</si>
  <si>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</si>
  <si>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</si>
  <si>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</si>
  <si>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</si>
  <si>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</si>
  <si>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</si>
  <si>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</si>
  <si>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</si>
  <si>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</si>
  <si>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</si>
  <si>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</si>
  <si>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</si>
  <si>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</si>
  <si>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</si>
  <si>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</si>
  <si>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</si>
  <si>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</si>
  <si>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</si>
  <si>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</si>
  <si>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</si>
  <si>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</si>
  <si>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</si>
  <si>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</si>
  <si>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</si>
  <si>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</si>
  <si>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</si>
  <si>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</si>
  <si>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</si>
  <si>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</si>
  <si>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</si>
  <si>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</si>
  <si>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</si>
  <si>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</si>
  <si>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</si>
  <si>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</si>
  <si>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</si>
  <si>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</si>
  <si>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</si>
  <si>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</si>
  <si>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</si>
  <si>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</si>
  <si>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</si>
  <si>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</si>
  <si>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</si>
  <si>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</si>
  <si>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</si>
  <si>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</si>
  <si>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</si>
  <si>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</si>
  <si>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</si>
  <si>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</si>
  <si>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</si>
  <si>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</si>
  <si>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</si>
  <si>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</si>
  <si>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</si>
  <si>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</si>
  <si>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</si>
  <si>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</si>
  <si>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</si>
  <si>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</si>
  <si>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</si>
  <si>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</si>
  <si>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</si>
  <si>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</si>
  <si>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</si>
  <si>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</si>
  <si>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</si>
  <si>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</si>
  <si>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</si>
  <si>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</si>
  <si>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</si>
  <si>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</si>
  <si>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</si>
  <si>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</si>
  <si>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</si>
  <si>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</si>
  <si>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</si>
  <si>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</si>
  <si>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</si>
  <si>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</si>
  <si>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</si>
  <si>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</si>
  <si>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</si>
  <si>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</si>
  <si>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</si>
  <si>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</si>
  <si>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</si>
  <si>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</si>
  <si>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</si>
  <si>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</si>
  <si>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</si>
  <si>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</si>
  <si>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</si>
  <si>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</si>
  <si>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</si>
  <si>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</si>
  <si>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</si>
  <si>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</si>
  <si>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</si>
  <si>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</si>
  <si>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</si>
  <si>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</si>
  <si>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</si>
  <si>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</si>
  <si>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</si>
  <si>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</si>
  <si>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</si>
  <si>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</si>
  <si>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</si>
  <si>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</si>
  <si>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</si>
  <si>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</si>
  <si>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</si>
  <si>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</si>
  <si>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</si>
  <si>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</si>
  <si>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</si>
  <si>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</si>
  <si>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</si>
  <si>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</si>
  <si>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</si>
  <si>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</si>
  <si>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</si>
  <si>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</si>
  <si>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</si>
  <si>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</si>
  <si>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</si>
  <si>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</si>
  <si>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</si>
  <si>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</si>
  <si>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</si>
  <si>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</si>
  <si>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</si>
  <si>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</si>
  <si>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</si>
  <si>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</si>
  <si>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</si>
  <si>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</si>
  <si>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</si>
  <si>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</si>
  <si>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</si>
  <si>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</si>
  <si>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</si>
  <si>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</si>
  <si>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</si>
  <si>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</si>
  <si>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</si>
  <si>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</si>
  <si>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</si>
  <si>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</si>
  <si>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</si>
  <si>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</si>
  <si>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</si>
  <si>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</si>
  <si>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</si>
  <si>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</si>
  <si>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</si>
  <si>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</si>
  <si>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</si>
  <si>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</si>
  <si>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</si>
  <si>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</si>
  <si>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</si>
  <si>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</si>
  <si>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</si>
  <si>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</si>
  <si>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</si>
  <si>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</si>
  <si>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</si>
  <si>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</si>
  <si>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</si>
  <si>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</si>
  <si>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</si>
  <si>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</si>
  <si>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</si>
  <si>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</si>
  <si>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</si>
  <si>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</si>
  <si>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</si>
  <si>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</si>
  <si>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</si>
  <si>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</si>
  <si>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</si>
  <si>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</si>
  <si>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</si>
  <si>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</si>
  <si>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</si>
  <si>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</si>
  <si>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</si>
  <si>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</si>
  <si>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</si>
  <si>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</si>
  <si>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</si>
  <si>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</si>
  <si>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</si>
  <si>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</si>
  <si>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</si>
  <si>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</si>
  <si>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</si>
  <si>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</si>
  <si>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</si>
  <si>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</si>
  <si>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</si>
  <si>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</si>
  <si>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</si>
  <si>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</si>
  <si>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</si>
  <si>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</si>
  <si>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</si>
  <si>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</si>
  <si>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</si>
  <si>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</si>
  <si>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</si>
  <si>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</si>
  <si>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</si>
  <si>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</si>
  <si>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</si>
  <si>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</si>
  <si>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</si>
  <si>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</si>
  <si>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</si>
  <si>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</si>
  <si>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</si>
  <si>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</si>
  <si>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</si>
  <si>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</si>
  <si>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</si>
  <si>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</si>
  <si>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</si>
  <si>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</si>
  <si>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</si>
  <si>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</si>
  <si>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</si>
  <si>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</si>
  <si>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</si>
  <si>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</si>
  <si>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</si>
  <si>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</si>
  <si>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</si>
  <si>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</si>
  <si>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</si>
  <si>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</si>
  <si>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</si>
  <si>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</si>
  <si>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</si>
  <si>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</si>
  <si>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</si>
  <si>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</si>
  <si>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</si>
  <si>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</si>
  <si>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</si>
  <si>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</si>
  <si>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</si>
  <si>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</si>
  <si>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</si>
  <si>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</si>
  <si>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</si>
  <si>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</si>
  <si>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</si>
  <si>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</si>
  <si>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</si>
  <si>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</si>
  <si>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</si>
  <si>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</si>
  <si>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</si>
  <si>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</si>
  <si>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</si>
  <si>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</si>
  <si>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</si>
  <si>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</si>
  <si>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</si>
  <si>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</si>
  <si>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</si>
  <si>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</si>
  <si>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</si>
  <si>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</si>
  <si>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</si>
  <si>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</si>
  <si>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</si>
  <si>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</si>
  <si>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</si>
  <si>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</si>
  <si>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</si>
  <si>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</si>
  <si>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</si>
  <si>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</si>
  <si>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</si>
  <si>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</si>
  <si>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</si>
  <si>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</si>
  <si>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</si>
  <si>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</si>
  <si>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</si>
  <si>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</si>
  <si>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</si>
  <si>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</si>
  <si>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</si>
  <si>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</si>
  <si>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</si>
  <si>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</si>
  <si>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</si>
  <si>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</si>
  <si>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</si>
  <si>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</si>
  <si>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</si>
  <si>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</si>
  <si>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</si>
  <si>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</si>
  <si>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</si>
  <si>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</si>
  <si>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</si>
  <si>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</si>
  <si>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</si>
  <si>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</si>
  <si>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</si>
  <si>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</si>
  <si>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</si>
  <si>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</si>
  <si>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</si>
  <si>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</si>
  <si>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</si>
  <si>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</si>
  <si>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</si>
  <si>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</si>
  <si>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</si>
  <si>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</si>
  <si>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</si>
  <si>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</si>
  <si>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</si>
  <si>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</si>
  <si>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</si>
  <si>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</si>
  <si>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</si>
  <si>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</si>
  <si>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</si>
  <si>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</si>
  <si>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</si>
  <si>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</si>
  <si>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</si>
  <si>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</si>
  <si>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</si>
  <si>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</si>
  <si>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</si>
  <si>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</si>
  <si>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</si>
  <si>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</si>
  <si>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</si>
  <si>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</si>
  <si>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</si>
  <si>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</si>
  <si>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</si>
  <si>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</si>
  <si>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</si>
  <si>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</si>
  <si>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</si>
  <si>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</si>
  <si>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</si>
  <si>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</si>
  <si>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</si>
  <si>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</si>
  <si>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</si>
  <si>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</si>
  <si>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</si>
  <si>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</si>
  <si>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</si>
  <si>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</si>
  <si>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</si>
  <si>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</si>
  <si>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</si>
  <si>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</si>
  <si>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</si>
  <si>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</si>
  <si>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</si>
  <si>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</si>
  <si>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</si>
  <si>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</si>
  <si>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</si>
  <si>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</si>
  <si>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</si>
  <si>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</si>
  <si>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</si>
  <si>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</si>
  <si>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</si>
  <si>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</si>
  <si>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</si>
  <si>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</si>
  <si>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</si>
  <si>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</si>
  <si>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</si>
  <si>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</si>
  <si>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</si>
  <si>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</si>
  <si>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</si>
  <si>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</si>
  <si>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</si>
  <si>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</si>
  <si>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</si>
  <si>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</si>
  <si>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</si>
  <si>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</si>
  <si>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</si>
  <si>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</si>
  <si>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</si>
  <si>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</si>
  <si>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</si>
  <si>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</si>
  <si>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</si>
  <si>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</si>
  <si>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</si>
  <si>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</si>
  <si>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</si>
  <si>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</si>
  <si>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</si>
  <si>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</si>
  <si>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</si>
  <si>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</si>
  <si>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</si>
  <si>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</si>
  <si>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</si>
  <si>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</si>
  <si>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</si>
  <si>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</si>
  <si>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</si>
  <si>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</si>
  <si>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</si>
  <si>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</si>
  <si>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</si>
  <si>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</si>
  <si>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</si>
  <si>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</si>
  <si>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</si>
  <si>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</si>
  <si>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</si>
  <si>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</si>
  <si>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</si>
  <si>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</si>
  <si>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</si>
  <si>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</si>
  <si>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</si>
  <si>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</si>
  <si>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</si>
  <si>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</si>
  <si>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</si>
  <si>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</si>
  <si>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</si>
  <si>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</si>
  <si>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</si>
  <si>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</si>
  <si>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</si>
  <si>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</si>
  <si>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</si>
  <si>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</si>
  <si>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</si>
  <si>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</si>
  <si>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</si>
  <si>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</si>
  <si>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</si>
  <si>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</si>
  <si>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</si>
  <si>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</si>
  <si>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</si>
  <si>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</si>
  <si>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</si>
  <si>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</si>
  <si>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</si>
  <si>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</si>
  <si>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</si>
  <si>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</si>
  <si>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</si>
  <si>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</si>
  <si>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</si>
  <si>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</si>
  <si>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</si>
  <si>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</si>
  <si>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</si>
  <si>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</si>
  <si>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</si>
  <si>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</si>
  <si>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</si>
  <si>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</si>
  <si>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</si>
  <si>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</si>
  <si>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</si>
  <si>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</si>
  <si>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</si>
  <si>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</si>
  <si>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</si>
  <si>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</si>
  <si>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</si>
  <si>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</si>
  <si>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</si>
  <si>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</si>
  <si>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</si>
  <si>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</si>
  <si>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</si>
  <si>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</si>
  <si>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</si>
  <si>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</si>
  <si>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</si>
  <si>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</si>
  <si>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</si>
  <si>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</si>
  <si>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</si>
  <si>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</si>
  <si>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</si>
  <si>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</si>
  <si>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</si>
  <si>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</si>
  <si>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</si>
  <si>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</si>
  <si>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</si>
  <si>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</si>
  <si>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</si>
  <si>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</si>
  <si>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</si>
  <si>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</si>
  <si>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</si>
  <si>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</si>
  <si>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</si>
  <si>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</si>
  <si>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</si>
  <si>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</si>
  <si>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</si>
  <si>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</si>
  <si>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</si>
  <si>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</si>
  <si>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</si>
  <si>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</si>
  <si>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</si>
  <si>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</si>
  <si>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</si>
  <si>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</si>
  <si>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</si>
  <si>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</si>
  <si>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</si>
  <si>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</si>
  <si>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</si>
  <si>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</si>
  <si>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</si>
  <si>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</si>
  <si>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</si>
  <si>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</si>
  <si>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</si>
  <si>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</si>
  <si>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</si>
  <si>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</si>
  <si>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</si>
  <si>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</si>
  <si>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</si>
  <si>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</si>
  <si>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</si>
  <si>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</si>
  <si>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</si>
  <si>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</si>
  <si>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</si>
  <si>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</si>
  <si>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</si>
  <si>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</si>
  <si>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</si>
  <si>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</si>
  <si>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</si>
  <si>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</si>
  <si>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</si>
  <si>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</si>
  <si>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</si>
  <si>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</si>
  <si>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</si>
  <si>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</si>
  <si>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</si>
  <si>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</si>
  <si>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</si>
  <si>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</si>
  <si>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</si>
  <si>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</si>
  <si>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</si>
  <si>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</si>
  <si>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</si>
  <si>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</si>
  <si>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</si>
  <si>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</si>
  <si>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</si>
  <si>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</si>
  <si>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</si>
  <si>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</si>
  <si>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</si>
  <si>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</si>
  <si>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</si>
  <si>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</si>
  <si>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</si>
  <si>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</si>
  <si>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</si>
  <si>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</si>
  <si>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</si>
  <si>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</si>
  <si>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</si>
  <si>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</si>
  <si>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</si>
  <si>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</si>
  <si>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</si>
  <si>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</si>
  <si>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</si>
  <si>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</si>
  <si>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</si>
  <si>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</si>
  <si>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</si>
  <si>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</si>
  <si>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</si>
  <si>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</si>
  <si>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</si>
  <si>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</si>
  <si>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</si>
  <si>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</si>
  <si>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</si>
  <si>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</si>
  <si>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</si>
  <si>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</si>
  <si>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</si>
  <si>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</si>
  <si>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</si>
  <si>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</si>
  <si>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</si>
  <si>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</si>
  <si>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</si>
  <si>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</si>
  <si>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</si>
  <si>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</si>
  <si>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</si>
  <si>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</si>
  <si>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</si>
  <si>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</si>
  <si>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</si>
  <si>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</si>
  <si>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</si>
  <si>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</si>
  <si>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</si>
  <si>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</si>
  <si>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</si>
  <si>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</si>
  <si>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</si>
  <si>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</si>
  <si>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</si>
  <si>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</si>
  <si>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</si>
  <si>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</si>
  <si>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</si>
  <si>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</si>
  <si>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</si>
  <si>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</si>
  <si>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</si>
  <si>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</si>
  <si>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</si>
  <si>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</si>
  <si>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</si>
  <si>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</si>
  <si>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</si>
  <si>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</si>
  <si>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</si>
  <si>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</si>
  <si>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</si>
  <si>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</si>
  <si>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</si>
  <si>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</si>
  <si>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</si>
  <si>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</si>
  <si>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</si>
  <si>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</si>
  <si>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</si>
  <si>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</si>
  <si>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</si>
  <si>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</si>
  <si>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</si>
  <si>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</si>
  <si>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</si>
  <si>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</si>
  <si>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</si>
  <si>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</si>
  <si>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</si>
  <si>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</si>
  <si>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</si>
  <si>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</si>
  <si>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</si>
  <si>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</si>
  <si>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</si>
  <si>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</si>
  <si>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</si>
  <si>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</si>
  <si>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</si>
  <si>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</si>
  <si>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</si>
  <si>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</si>
  <si>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</si>
  <si>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</si>
  <si>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</si>
  <si>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</si>
  <si>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</si>
  <si>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</si>
  <si>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</si>
  <si>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</si>
  <si>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</si>
  <si>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</si>
  <si>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</si>
  <si>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</si>
  <si>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</si>
  <si>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</si>
  <si>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</si>
  <si>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</si>
  <si>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</si>
  <si>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</si>
  <si>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</si>
  <si>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</si>
  <si>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</si>
  <si>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</si>
  <si>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</si>
  <si>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</si>
  <si>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</si>
  <si>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</si>
  <si>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</si>
  <si>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</si>
  <si>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</si>
  <si>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</si>
  <si>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</si>
  <si>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</si>
  <si>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</si>
  <si>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</si>
  <si>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</si>
  <si>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</si>
  <si>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</si>
  <si>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</si>
  <si>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</si>
  <si>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</si>
  <si>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</si>
  <si>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</si>
  <si>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</si>
  <si>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</si>
  <si>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</si>
  <si>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</si>
  <si>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</si>
  <si>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</si>
  <si>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</si>
  <si>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</si>
  <si>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</si>
  <si>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</si>
  <si>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</si>
  <si>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</si>
  <si>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</si>
  <si>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</si>
  <si>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</si>
  <si>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</si>
  <si>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</si>
  <si>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</si>
  <si>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</si>
  <si>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</si>
  <si>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</si>
  <si>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</si>
  <si>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</si>
  <si>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</si>
  <si>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</si>
  <si>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</si>
  <si>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</si>
  <si>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</si>
  <si>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</si>
  <si>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</si>
  <si>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</si>
  <si>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</si>
  <si>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</si>
  <si>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</si>
  <si>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</si>
  <si>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</si>
  <si>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</si>
  <si>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</si>
  <si>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</si>
  <si>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</si>
  <si>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</si>
  <si>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</si>
  <si>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</si>
  <si>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</si>
  <si>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</si>
  <si>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</si>
  <si>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</si>
  <si>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</si>
  <si>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</si>
  <si>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</si>
  <si>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</si>
  <si>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</si>
  <si>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</si>
  <si>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</si>
  <si>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</si>
  <si>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</si>
  <si>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</si>
  <si>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</si>
  <si>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</si>
  <si>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</si>
  <si>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</si>
  <si>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</si>
  <si>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</si>
  <si>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</si>
  <si>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</si>
  <si>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</si>
  <si>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</si>
  <si>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</si>
  <si>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</si>
  <si>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</si>
  <si>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</si>
  <si>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</si>
  <si>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</si>
  <si>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</si>
  <si>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</si>
  <si>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</si>
  <si>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</si>
  <si>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</si>
  <si>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</si>
  <si>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</si>
  <si>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</si>
  <si>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</si>
  <si>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</si>
  <si>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</si>
  <si>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</si>
  <si>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</si>
  <si>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</si>
  <si>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</si>
  <si>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</si>
  <si>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</si>
  <si>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</si>
  <si>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</si>
  <si>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</si>
  <si>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</si>
  <si>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</si>
  <si>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</si>
  <si>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</si>
  <si>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</si>
  <si>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</si>
  <si>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</si>
  <si>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</si>
  <si>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</si>
  <si>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</si>
  <si>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</si>
  <si>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</si>
  <si>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</si>
  <si>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</si>
  <si>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</si>
  <si>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</si>
  <si>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</si>
  <si>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</si>
  <si>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</si>
  <si>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</si>
  <si>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</si>
  <si>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</si>
  <si>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</si>
  <si>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</si>
  <si>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</si>
  <si>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</si>
  <si>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</si>
  <si>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</si>
  <si>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</si>
  <si>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</si>
  <si>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</si>
  <si>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</si>
  <si>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</si>
  <si>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</si>
  <si>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</si>
  <si>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</si>
  <si>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</si>
  <si>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</si>
  <si>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</si>
  <si>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</si>
  <si>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</si>
  <si>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</si>
  <si>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</si>
  <si>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</si>
  <si>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</si>
  <si>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</si>
  <si>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</si>
  <si>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</si>
  <si>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</si>
  <si>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</si>
  <si>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</si>
  <si>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</si>
  <si>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</si>
  <si>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</si>
  <si>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</si>
  <si>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</si>
  <si>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</si>
  <si>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</si>
  <si>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</si>
  <si>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</si>
  <si>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</si>
  <si>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</si>
  <si>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</si>
  <si>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</si>
  <si>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</si>
  <si>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</si>
  <si>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</si>
  <si>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</si>
  <si>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</si>
  <si>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</si>
  <si>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</si>
  <si>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</si>
  <si>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</si>
  <si>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</si>
  <si>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</si>
  <si>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</si>
  <si>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</si>
  <si>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</si>
  <si>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</si>
  <si>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</si>
  <si>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</si>
  <si>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</si>
  <si>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</si>
  <si>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</si>
  <si>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</si>
  <si>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</si>
  <si>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</si>
  <si>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</si>
  <si>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</si>
  <si>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</si>
  <si>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</si>
  <si>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</si>
  <si>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</si>
  <si>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</si>
  <si>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</si>
  <si>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</si>
  <si>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</si>
  <si>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</si>
  <si>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</si>
  <si>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</si>
  <si>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</si>
  <si>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</si>
  <si>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</si>
  <si>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</si>
  <si>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</si>
  <si>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</si>
  <si>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</si>
  <si>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</si>
  <si>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</si>
  <si>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</si>
  <si>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</si>
  <si>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</si>
  <si>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</si>
  <si>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</si>
  <si>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</si>
  <si>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</si>
  <si>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</si>
  <si>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</si>
  <si>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</si>
  <si>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</si>
  <si>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</si>
  <si>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</si>
  <si>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</si>
  <si>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</si>
  <si>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</si>
  <si>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</si>
  <si>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</si>
  <si>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</si>
  <si>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</si>
  <si>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</si>
  <si>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</si>
  <si>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</si>
  <si>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</si>
  <si>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</si>
  <si>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</si>
  <si>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</si>
  <si>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</si>
  <si>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</si>
  <si>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</si>
  <si>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</si>
  <si>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</si>
  <si>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</si>
  <si>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</si>
  <si>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</si>
  <si>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</si>
  <si>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</si>
  <si>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</si>
  <si>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</si>
  <si>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</si>
  <si>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</si>
  <si>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</si>
  <si>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</si>
  <si>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</si>
  <si>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</si>
  <si>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</si>
  <si>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</si>
  <si>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</si>
  <si>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</si>
  <si>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</si>
  <si>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</si>
  <si>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</si>
  <si>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</si>
  <si>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</si>
  <si>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</si>
  <si>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</si>
  <si>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</si>
  <si>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</si>
  <si>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</si>
  <si>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</si>
  <si>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</si>
  <si>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</si>
  <si>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</si>
  <si>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</si>
  <si>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</si>
  <si>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</si>
  <si>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</si>
  <si>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</si>
  <si>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</si>
  <si>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</si>
  <si>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</si>
  <si>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</si>
  <si>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</si>
  <si>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</si>
  <si>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</si>
  <si>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</si>
  <si>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</si>
  <si>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</si>
  <si>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</si>
  <si>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</si>
  <si>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</si>
  <si>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</si>
  <si>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</si>
  <si>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</si>
  <si>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</si>
  <si>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</si>
  <si>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</si>
  <si>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</si>
  <si>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</si>
  <si>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</si>
  <si>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</si>
  <si>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</si>
  <si>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</si>
  <si>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</si>
  <si>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</si>
  <si>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</si>
  <si>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</si>
  <si>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</si>
  <si>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</si>
  <si>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</si>
  <si>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</si>
  <si>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</si>
  <si>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</si>
  <si>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</si>
  <si>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</si>
  <si>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</si>
  <si>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</si>
  <si>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</si>
  <si>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</si>
  <si>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</si>
  <si>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</si>
  <si>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</si>
  <si>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</si>
  <si>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</si>
  <si>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</si>
  <si>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</si>
  <si>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</si>
  <si>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</si>
  <si>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</si>
  <si>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</si>
  <si>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</si>
  <si>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</si>
  <si>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</si>
  <si>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</si>
  <si>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</si>
  <si>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</si>
  <si>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</si>
  <si>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</si>
  <si>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</si>
  <si>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</si>
  <si>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</si>
  <si>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</si>
  <si>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</si>
  <si>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</si>
  <si>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</si>
  <si>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</si>
  <si>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</si>
  <si>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</si>
  <si>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</si>
  <si>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</si>
  <si>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</si>
  <si>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</si>
  <si>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</si>
  <si>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</si>
  <si>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</si>
  <si>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</si>
  <si>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</si>
  <si>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</si>
  <si>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</si>
  <si>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</si>
  <si>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</si>
  <si>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</si>
  <si>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</si>
  <si>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</si>
  <si>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</si>
  <si>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</si>
  <si>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</si>
  <si>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</si>
  <si>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</si>
  <si>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</si>
  <si>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</si>
  <si>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</si>
  <si>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</si>
  <si>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</si>
  <si>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</si>
  <si>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</si>
  <si>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</si>
  <si>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</si>
  <si>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</si>
  <si>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</si>
  <si>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</si>
  <si>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</si>
  <si>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</si>
  <si>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</si>
  <si>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</si>
  <si>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</si>
  <si>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</si>
  <si>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</si>
  <si>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</si>
  <si>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</si>
  <si>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</si>
  <si>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</si>
  <si>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</si>
  <si>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</si>
  <si>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</si>
  <si>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</si>
  <si>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</si>
  <si>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</si>
  <si>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</si>
  <si>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</si>
  <si>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</si>
  <si>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</si>
  <si>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</si>
  <si>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</si>
  <si>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</si>
  <si>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</si>
  <si>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</si>
  <si>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</si>
  <si>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</si>
  <si>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</si>
  <si>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</si>
  <si>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</si>
  <si>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</si>
  <si>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</si>
  <si>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</si>
  <si>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</si>
  <si>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</si>
  <si>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</si>
  <si>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</si>
  <si>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</si>
  <si>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</si>
  <si>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</si>
  <si>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</si>
  <si>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</si>
  <si>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</si>
  <si>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</si>
  <si>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</si>
  <si>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</si>
  <si>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</si>
  <si>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</si>
  <si>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</si>
  <si>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</si>
  <si>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</si>
  <si>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</si>
  <si>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</si>
  <si>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</si>
  <si>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</si>
  <si>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</si>
  <si>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</si>
  <si>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</si>
  <si>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</si>
  <si>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</si>
  <si>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</si>
  <si>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</si>
  <si>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</si>
  <si>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</si>
  <si>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</si>
  <si>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</si>
  <si>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</si>
  <si>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</si>
  <si>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</si>
  <si>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</si>
  <si>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</si>
  <si>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</si>
  <si>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</si>
  <si>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</si>
  <si>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</si>
  <si>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</si>
  <si>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</si>
  <si>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</si>
  <si>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</si>
  <si>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</si>
  <si>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</si>
  <si>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</si>
  <si>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</si>
  <si>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</si>
  <si>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</si>
  <si>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</si>
  <si>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</si>
  <si>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</si>
  <si>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</si>
  <si>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</si>
  <si>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</si>
  <si>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</si>
  <si>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</si>
  <si>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</si>
  <si>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</si>
  <si>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</si>
  <si>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</si>
  <si>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</si>
  <si>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</si>
  <si>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</si>
  <si>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</si>
  <si>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</si>
  <si>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</si>
  <si>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</si>
  <si>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</si>
  <si>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</si>
  <si>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</si>
  <si>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</si>
  <si>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</si>
  <si>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</si>
  <si>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</si>
  <si>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</si>
  <si>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</si>
  <si>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</si>
  <si>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</si>
  <si>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</si>
  <si>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</si>
  <si>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</si>
  <si>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</si>
  <si>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</si>
  <si>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</si>
  <si>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</si>
  <si>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</si>
  <si>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</si>
  <si>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</si>
  <si>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</si>
  <si>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</si>
  <si>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</si>
  <si>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</si>
  <si>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</si>
  <si>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</si>
  <si>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</si>
  <si>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</si>
  <si>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</si>
  <si>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</si>
  <si>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</si>
  <si>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</si>
  <si>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</si>
  <si>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</si>
  <si>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</si>
  <si>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</si>
  <si>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</si>
  <si>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</si>
  <si>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</si>
  <si>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</si>
  <si>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</si>
  <si>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</si>
  <si>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</si>
  <si>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</si>
  <si>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</si>
  <si>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</si>
  <si>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</si>
  <si>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</si>
  <si>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</si>
  <si>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</si>
  <si>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</si>
  <si>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</si>
  <si>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</si>
  <si>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</si>
  <si>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</si>
  <si>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</si>
  <si>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</si>
  <si>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</si>
  <si>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</si>
  <si>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</si>
  <si>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</si>
  <si>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</si>
  <si>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</si>
  <si>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</si>
  <si>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</si>
  <si>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</si>
  <si>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</si>
  <si>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</si>
  <si>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</si>
  <si>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</si>
  <si>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</si>
  <si>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</si>
  <si>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</si>
  <si>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</si>
  <si>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</si>
  <si>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</si>
  <si>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</si>
  <si>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</si>
  <si>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</si>
  <si>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</si>
  <si>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</si>
  <si>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</si>
  <si>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</si>
  <si>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</si>
  <si>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</si>
  <si>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</si>
  <si>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</si>
  <si>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</si>
  <si>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</si>
  <si>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</si>
  <si>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</si>
  <si>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</si>
  <si>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</si>
  <si>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</si>
  <si>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</si>
  <si>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</si>
  <si>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</si>
  <si>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</si>
  <si>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</si>
  <si>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</si>
  <si>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</si>
  <si>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</si>
  <si>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</si>
  <si>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</si>
  <si>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</si>
  <si>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</si>
  <si>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</si>
  <si>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</si>
  <si>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</si>
  <si>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</si>
  <si>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</si>
  <si>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</si>
  <si>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</si>
  <si>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</si>
  <si>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</si>
  <si>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</si>
  <si>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</si>
  <si>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</si>
  <si>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</si>
  <si>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</si>
  <si>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</si>
  <si>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</si>
  <si>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</si>
  <si>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</si>
  <si>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</si>
  <si>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</si>
  <si>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</si>
  <si>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</si>
  <si>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</si>
  <si>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</si>
  <si>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</si>
  <si>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</si>
  <si>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</si>
  <si>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</si>
  <si>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</si>
  <si>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</si>
  <si>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</si>
  <si>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</si>
  <si>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</si>
  <si>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</si>
  <si>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</si>
  <si>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</si>
  <si>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</si>
  <si>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</si>
  <si>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</si>
  <si>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</si>
  <si>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</si>
  <si>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</si>
  <si>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</si>
  <si>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</si>
  <si>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</si>
  <si>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</si>
  <si>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</si>
  <si>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</si>
  <si>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</si>
  <si>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</si>
  <si>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</si>
  <si>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</si>
  <si>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</si>
  <si>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</si>
  <si>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</si>
  <si>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</si>
  <si>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</si>
  <si>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</si>
  <si>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</si>
  <si>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</si>
  <si>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</si>
  <si>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</si>
  <si>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</si>
  <si>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</si>
  <si>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</si>
  <si>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</si>
  <si>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</si>
  <si>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</si>
  <si>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</si>
  <si>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</si>
  <si>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</si>
  <si>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</si>
  <si>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</si>
  <si>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</si>
  <si>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</si>
  <si>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</si>
  <si>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</si>
  <si>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</si>
  <si>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</si>
  <si>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</si>
  <si>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</si>
  <si>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</si>
  <si>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</si>
  <si>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</si>
  <si>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</si>
  <si>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</si>
  <si>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</si>
  <si>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</si>
  <si>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</si>
  <si>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</si>
  <si>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</si>
  <si>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</si>
  <si>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</si>
  <si>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</si>
  <si>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</si>
  <si>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</si>
  <si>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</si>
  <si>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</si>
  <si>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</si>
  <si>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</si>
  <si>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</si>
  <si>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</si>
  <si>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</si>
  <si>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</si>
  <si>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</si>
  <si>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</si>
  <si>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</si>
  <si>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</si>
  <si>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</si>
  <si>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</si>
  <si>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</si>
  <si>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</si>
  <si>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</si>
  <si>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</si>
  <si>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</si>
  <si>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</si>
  <si>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</si>
  <si>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</si>
  <si>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</si>
  <si>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</si>
  <si>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</si>
  <si>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</si>
  <si>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</si>
  <si>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</si>
  <si>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</si>
  <si>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</si>
  <si>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</si>
  <si>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</si>
  <si>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</si>
  <si>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</si>
  <si>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</si>
  <si>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</si>
  <si>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</si>
  <si>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</si>
  <si>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</si>
  <si>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</si>
  <si>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</si>
  <si>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</si>
  <si>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</si>
  <si>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</si>
  <si>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</si>
  <si>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</si>
  <si>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</si>
  <si>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</si>
  <si>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</si>
  <si>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</si>
  <si>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</si>
  <si>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</si>
  <si>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</si>
  <si>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</si>
  <si>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</si>
  <si>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</si>
  <si>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</si>
  <si>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</si>
  <si>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</si>
  <si>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</si>
  <si>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</si>
  <si>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</si>
  <si>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</si>
  <si>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</si>
  <si>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</si>
  <si>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</si>
  <si>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</si>
  <si>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</si>
  <si>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</si>
  <si>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</si>
  <si>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</si>
  <si>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</si>
  <si>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</si>
  <si>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</si>
  <si>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</si>
  <si>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</si>
  <si>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</si>
  <si>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</si>
  <si>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</si>
  <si>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</si>
  <si>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</si>
  <si>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</si>
  <si>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</si>
  <si>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</si>
  <si>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</si>
  <si>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</si>
  <si>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</si>
  <si>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</si>
  <si>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</si>
  <si>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</si>
  <si>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</si>
  <si>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</si>
  <si>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</si>
  <si>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</si>
  <si>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</si>
  <si>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</si>
  <si>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</si>
  <si>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</si>
  <si>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</si>
  <si>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</si>
  <si>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</si>
  <si>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</si>
  <si>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</si>
  <si>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</si>
  <si>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</si>
  <si>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</si>
  <si>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</si>
  <si>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</si>
  <si>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</si>
  <si>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</si>
  <si>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</si>
  <si>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</si>
  <si>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</si>
  <si>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</si>
  <si>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</si>
  <si>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</si>
  <si>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</si>
  <si>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</si>
  <si>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</si>
  <si>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</si>
  <si>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</si>
  <si>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</si>
  <si>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</si>
  <si>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</si>
  <si>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</si>
  <si>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</si>
  <si>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</si>
  <si>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</si>
  <si>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</si>
  <si>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</si>
  <si>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</si>
  <si>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</si>
  <si>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</si>
  <si>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</si>
  <si>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</si>
  <si>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</si>
  <si>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</si>
  <si>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</si>
  <si>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</si>
  <si>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</si>
  <si>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</si>
  <si>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</si>
  <si>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</si>
  <si>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</si>
  <si>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</si>
  <si>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</si>
  <si>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</si>
  <si>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</si>
  <si>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</si>
  <si>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</si>
  <si>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</si>
  <si>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</si>
  <si>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</si>
  <si>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</si>
  <si>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</si>
  <si>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</si>
  <si>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</si>
  <si>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</si>
  <si>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</si>
  <si>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</si>
  <si>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</si>
  <si>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</si>
  <si>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</si>
  <si>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</si>
  <si>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</si>
  <si>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</si>
  <si>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</si>
  <si>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</si>
  <si>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</si>
  <si>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</si>
  <si>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</si>
  <si>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</si>
  <si>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</si>
  <si>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</si>
  <si>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</si>
  <si>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</si>
  <si>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</si>
  <si>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</si>
  <si>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</si>
  <si>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</si>
  <si>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</si>
  <si>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</si>
  <si>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</si>
  <si>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</si>
  <si>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</si>
  <si>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</si>
  <si>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</si>
  <si>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</si>
  <si>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</si>
  <si>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</si>
  <si>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</si>
  <si>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</si>
  <si>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</si>
  <si>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</si>
  <si>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</si>
  <si>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</si>
  <si>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</si>
  <si>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</si>
  <si>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</si>
  <si>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</si>
  <si>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</si>
  <si>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</si>
  <si>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</si>
  <si>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</si>
  <si>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</si>
  <si>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</si>
  <si>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</si>
  <si>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</si>
  <si>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</si>
  <si>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</si>
  <si>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</si>
  <si>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</si>
  <si>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</si>
  <si>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</si>
  <si>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</si>
  <si>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</si>
  <si>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</si>
  <si>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</si>
  <si>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</si>
  <si>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</si>
  <si>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</si>
  <si>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</si>
  <si>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</si>
  <si>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</si>
  <si>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</si>
  <si>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</si>
  <si>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</si>
  <si>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</si>
  <si>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</si>
  <si>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</si>
  <si>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</si>
  <si>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</si>
  <si>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</si>
  <si>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</si>
  <si>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</si>
  <si>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</si>
  <si>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</si>
  <si>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</si>
  <si>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</si>
  <si>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</si>
  <si>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</si>
  <si>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</si>
  <si>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</si>
  <si>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</si>
  <si>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</si>
  <si>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</si>
  <si>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</si>
  <si>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</si>
  <si>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</si>
  <si>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</si>
  <si>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</si>
  <si>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</si>
  <si>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</si>
  <si>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</si>
  <si>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</si>
  <si>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</si>
  <si>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</si>
  <si>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</si>
  <si>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</si>
  <si>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</si>
  <si>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</si>
  <si>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</si>
  <si>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</si>
  <si>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</si>
  <si>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</si>
  <si>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</si>
  <si>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</si>
  <si>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</si>
  <si>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</si>
  <si>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</si>
  <si>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</si>
  <si>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</si>
  <si>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</si>
  <si>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</si>
  <si>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</si>
  <si>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</si>
  <si>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</si>
  <si>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</si>
  <si>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</si>
  <si>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</si>
  <si>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</si>
  <si>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</si>
  <si>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</si>
  <si>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</si>
  <si>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</si>
  <si>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</si>
  <si>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</si>
  <si>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</si>
  <si>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</si>
  <si>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</si>
  <si>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</si>
  <si>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</si>
  <si>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</si>
  <si>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</si>
  <si>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</si>
  <si>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</si>
  <si>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</si>
  <si>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</si>
  <si>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</si>
  <si>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</si>
  <si>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</si>
  <si>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</si>
  <si>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</si>
  <si>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</si>
  <si>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</si>
  <si>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</si>
  <si>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</si>
  <si>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</si>
  <si>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</si>
  <si>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</si>
  <si>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</si>
  <si>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</si>
  <si>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</si>
  <si>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</si>
  <si>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</si>
  <si>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</si>
  <si>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</si>
  <si>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</si>
  <si>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</si>
  <si>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</si>
  <si>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</si>
  <si>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</si>
  <si>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</si>
  <si>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</si>
  <si>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</si>
  <si>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</si>
  <si>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</si>
  <si>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</si>
  <si>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</si>
  <si>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</si>
  <si>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</si>
  <si>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</si>
  <si>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</si>
  <si>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</si>
  <si>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</si>
  <si>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</si>
  <si>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</si>
  <si>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</si>
  <si>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</si>
  <si>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</si>
  <si>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</si>
  <si>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</si>
  <si>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</si>
  <si>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</si>
  <si>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</si>
  <si>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</si>
  <si>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</si>
  <si>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</si>
  <si>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</si>
  <si>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</si>
  <si>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</si>
  <si>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</si>
  <si>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</si>
  <si>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</si>
  <si>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</si>
  <si>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</si>
  <si>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</si>
  <si>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</si>
  <si>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</si>
  <si>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</si>
  <si>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</si>
  <si>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</si>
  <si>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</si>
  <si>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</si>
  <si>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</si>
  <si>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</si>
  <si>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</si>
  <si>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</si>
  <si>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</si>
  <si>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</si>
  <si>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</si>
  <si>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</si>
  <si>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</si>
  <si>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</si>
  <si>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</si>
  <si>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</si>
  <si>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</si>
  <si>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</si>
  <si>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</si>
  <si>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</si>
  <si>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</si>
  <si>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</si>
  <si>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</si>
  <si>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</si>
  <si>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</si>
  <si>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</si>
  <si>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</si>
  <si>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</si>
  <si>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</si>
  <si>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</si>
  <si>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</si>
  <si>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</si>
  <si>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</si>
  <si>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</si>
  <si>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</si>
  <si>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</si>
  <si>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</si>
  <si>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</si>
  <si>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</si>
  <si>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</si>
  <si>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</si>
  <si>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</si>
  <si>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</si>
  <si>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</si>
  <si>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</si>
  <si>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</si>
  <si>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</si>
  <si>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</si>
  <si>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</si>
  <si>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</si>
  <si>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</si>
  <si>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</si>
  <si>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</si>
  <si>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</si>
  <si>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</si>
  <si>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</si>
  <si>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</si>
  <si>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</si>
  <si>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</si>
  <si>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</si>
  <si>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</si>
  <si>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</si>
  <si>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</si>
  <si>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</si>
  <si>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</si>
  <si>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</si>
  <si>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</si>
  <si>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</si>
  <si>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</si>
  <si>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</si>
  <si>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</si>
  <si>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</si>
  <si>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</si>
  <si>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</si>
  <si>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</si>
  <si>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</si>
  <si>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</si>
  <si>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</si>
  <si>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</si>
  <si>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</si>
  <si>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</si>
  <si>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</si>
  <si>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</si>
  <si>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</si>
  <si>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</si>
  <si>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</si>
  <si>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</si>
  <si>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</si>
  <si>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</si>
  <si>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</si>
  <si>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</si>
  <si>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</si>
  <si>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</si>
  <si>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</si>
  <si>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</si>
  <si>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</si>
  <si>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</si>
  <si>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</si>
  <si>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</si>
  <si>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</si>
  <si>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</si>
  <si>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</si>
  <si>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</si>
  <si>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</si>
  <si>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</si>
  <si>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</si>
  <si>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</si>
  <si>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</si>
  <si>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</si>
  <si>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</si>
  <si>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</si>
  <si>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</si>
  <si>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</si>
  <si>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</si>
  <si>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</si>
  <si>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</si>
  <si>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</si>
  <si>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</si>
  <si>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</si>
  <si>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</si>
  <si>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</si>
  <si>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</si>
  <si>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</si>
  <si>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</si>
  <si>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</si>
  <si>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</si>
  <si>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</si>
  <si>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</si>
  <si>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</si>
  <si>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</si>
  <si>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</si>
  <si>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</si>
  <si>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</si>
  <si>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</si>
  <si>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</si>
  <si>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</si>
  <si>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</si>
  <si>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</si>
  <si>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</si>
  <si>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</si>
  <si>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</si>
  <si>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</si>
  <si>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</si>
  <si>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</si>
  <si>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</si>
  <si>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</si>
  <si>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</si>
  <si>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</si>
  <si>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</si>
  <si>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</si>
  <si>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</si>
  <si>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</si>
  <si>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</si>
  <si>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</si>
  <si>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</si>
  <si>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</si>
  <si>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</si>
  <si>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</si>
  <si>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</si>
  <si>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</si>
  <si>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</si>
  <si>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</si>
  <si>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</si>
  <si>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</si>
  <si>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</si>
  <si>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</si>
  <si>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</si>
  <si>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</si>
  <si>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</si>
  <si>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</si>
  <si>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</si>
  <si>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</si>
  <si>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</si>
  <si>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</si>
  <si>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</si>
  <si>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</si>
  <si>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</si>
  <si>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</si>
  <si>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</si>
  <si>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</si>
  <si>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</si>
  <si>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</si>
  <si>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</si>
  <si>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</si>
  <si>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</si>
  <si>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</si>
  <si>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</si>
  <si>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</si>
  <si>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</si>
  <si>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</si>
  <si>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</si>
  <si>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</si>
  <si>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</si>
  <si>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</si>
  <si>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</si>
  <si>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</si>
  <si>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</si>
  <si>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</si>
  <si>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</si>
  <si>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</si>
  <si>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</si>
  <si>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</si>
  <si>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</si>
  <si>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</si>
  <si>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</si>
  <si>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</si>
  <si>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</si>
  <si>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</si>
  <si>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</si>
  <si>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</si>
  <si>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</si>
  <si>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</si>
  <si>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</si>
  <si>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</si>
  <si>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</si>
  <si>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</si>
  <si>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</si>
  <si>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</si>
  <si>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</si>
  <si>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</si>
  <si>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</si>
  <si>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</si>
  <si>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</si>
  <si>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</si>
  <si>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</si>
  <si>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</si>
  <si>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</si>
  <si>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</si>
  <si>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</si>
  <si>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</si>
  <si>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</si>
  <si>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</si>
  <si>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</si>
  <si>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</si>
  <si>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</si>
  <si>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</si>
  <si>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</si>
  <si>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</si>
  <si>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</si>
  <si>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</si>
  <si>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</si>
  <si>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</si>
  <si>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</si>
  <si>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</si>
  <si>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</si>
  <si>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</si>
  <si>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</si>
  <si>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</si>
  <si>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</si>
  <si>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</si>
  <si>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</si>
  <si>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</si>
  <si>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</si>
  <si>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</si>
  <si>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</si>
  <si>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</si>
  <si>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</si>
  <si>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</si>
  <si>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</si>
  <si>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</si>
  <si>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</si>
  <si>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</si>
  <si>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</si>
  <si>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</si>
  <si>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</si>
  <si>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</si>
  <si>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</si>
  <si>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</si>
  <si>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</si>
  <si>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</si>
  <si>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</si>
  <si>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</si>
  <si>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</si>
  <si>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</si>
  <si>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</si>
  <si>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</si>
  <si>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</si>
  <si>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</si>
  <si>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</si>
  <si>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</si>
  <si>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</si>
  <si>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</si>
  <si>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</si>
  <si>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</si>
  <si>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</si>
  <si>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</si>
  <si>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</si>
  <si>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</si>
  <si>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</si>
  <si>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</si>
  <si>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</si>
  <si>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</si>
  <si>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</si>
  <si>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</si>
  <si>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</si>
  <si>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</si>
  <si>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</si>
  <si>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</si>
  <si>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</si>
  <si>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</si>
  <si>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</si>
  <si>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</si>
  <si>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</si>
  <si>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</si>
  <si>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</si>
  <si>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</si>
  <si>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</si>
  <si>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</si>
  <si>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</si>
  <si>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</si>
  <si>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</si>
  <si>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</si>
  <si>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</si>
  <si>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</si>
  <si>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</si>
  <si>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</si>
  <si>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</si>
  <si>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</si>
  <si>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</si>
  <si>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</si>
  <si>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</si>
  <si>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</si>
  <si>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</si>
  <si>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</si>
  <si>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</si>
  <si>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</si>
  <si>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</si>
  <si>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</si>
  <si>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</si>
  <si>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</si>
  <si>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</si>
  <si>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</si>
  <si>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</si>
  <si>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</si>
  <si>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</si>
  <si>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</si>
  <si>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</si>
  <si>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</si>
  <si>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</si>
  <si>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</si>
  <si>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</si>
  <si>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</si>
  <si>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</si>
  <si>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</si>
  <si>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</si>
  <si>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</si>
  <si>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</si>
  <si>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</si>
  <si>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</si>
  <si>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</si>
  <si>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</si>
  <si>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</si>
  <si>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</si>
  <si>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</si>
  <si>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</si>
  <si>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</si>
  <si>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</si>
  <si>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</si>
  <si>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</si>
  <si>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</si>
  <si>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</si>
  <si>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</si>
  <si>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</si>
  <si>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</si>
  <si>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</si>
  <si>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</si>
  <si>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</si>
  <si>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</si>
  <si>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</si>
  <si>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</si>
  <si>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</si>
  <si>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</si>
  <si>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</si>
  <si>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</si>
  <si>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</si>
  <si>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</si>
  <si>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</si>
  <si>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</si>
  <si>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</si>
  <si>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</si>
  <si>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</si>
  <si>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</si>
  <si>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</si>
  <si>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</si>
  <si>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</si>
  <si>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</si>
  <si>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</si>
  <si>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</si>
  <si>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</si>
  <si>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</si>
  <si>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</si>
  <si>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</si>
  <si>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</si>
  <si>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</si>
  <si>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</si>
  <si>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</si>
  <si>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</si>
  <si>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</si>
  <si>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</si>
  <si>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</si>
  <si>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</si>
  <si>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</si>
  <si>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</si>
  <si>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</si>
  <si>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</si>
  <si>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</si>
  <si>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</si>
  <si>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</si>
  <si>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</si>
  <si>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</si>
  <si>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</si>
  <si>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</si>
  <si>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</si>
  <si>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</si>
  <si>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</si>
  <si>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</si>
  <si>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</si>
  <si>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</si>
  <si>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</si>
  <si>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</si>
  <si>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</si>
  <si>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</si>
  <si>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</si>
  <si>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</si>
  <si>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</si>
  <si>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</si>
  <si>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</si>
  <si>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</si>
  <si>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</si>
  <si>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</si>
  <si>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</si>
  <si>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</si>
  <si>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</si>
  <si>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</si>
  <si>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</si>
  <si>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</si>
  <si>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</si>
  <si>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</si>
  <si>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</si>
  <si>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</si>
  <si>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</si>
  <si>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</si>
  <si>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</si>
  <si>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</si>
  <si>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</si>
  <si>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</si>
  <si>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</si>
  <si>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</si>
  <si>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</si>
  <si>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</si>
  <si>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</si>
  <si>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</si>
  <si>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</si>
  <si>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</si>
  <si>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</si>
  <si>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</si>
  <si>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</si>
  <si>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</si>
  <si>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</si>
  <si>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</si>
  <si>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</si>
  <si>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</si>
  <si>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</si>
  <si>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</si>
  <si>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</si>
  <si>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</si>
  <si>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</si>
  <si>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</si>
  <si>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</si>
  <si>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</si>
  <si>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</si>
  <si>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</si>
  <si>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</si>
  <si>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</si>
  <si>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</si>
  <si>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</si>
  <si>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</si>
  <si>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</si>
  <si>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</si>
  <si>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</si>
  <si>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</si>
  <si>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</si>
  <si>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</si>
  <si>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</si>
  <si>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</si>
  <si>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</si>
  <si>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</si>
  <si>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</si>
  <si>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</si>
  <si>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</si>
  <si>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</si>
  <si>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</si>
  <si>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</si>
  <si>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</si>
  <si>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</si>
  <si>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</si>
  <si>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</si>
  <si>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</si>
  <si>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</si>
  <si>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</si>
  <si>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</si>
  <si>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</si>
  <si>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</si>
  <si>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</si>
  <si>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</si>
  <si>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</si>
  <si>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</si>
  <si>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</si>
  <si>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</si>
  <si>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</si>
  <si>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</si>
  <si>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</si>
  <si>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</si>
  <si>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</si>
  <si>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</si>
  <si>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</si>
  <si>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</si>
  <si>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</si>
  <si>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</si>
  <si>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</si>
  <si>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</si>
  <si>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</si>
  <si>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</si>
  <si>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</si>
  <si>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</si>
  <si>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</si>
  <si>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</si>
  <si>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</si>
  <si>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</si>
  <si>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</si>
  <si>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</si>
  <si>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</si>
  <si>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</si>
  <si>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</si>
  <si>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</si>
  <si>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</si>
  <si>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</si>
  <si>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</si>
  <si>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</si>
  <si>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</si>
  <si>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</si>
  <si>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</si>
  <si>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</si>
  <si>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</si>
  <si>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</si>
  <si>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</si>
  <si>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</si>
  <si>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</si>
  <si>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</si>
  <si>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</si>
  <si>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</si>
  <si>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</si>
  <si>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</si>
  <si>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</si>
  <si>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</si>
  <si>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</si>
  <si>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</si>
  <si>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</si>
  <si>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</si>
  <si>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</si>
  <si>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</si>
  <si>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</si>
  <si>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</si>
  <si>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</si>
  <si>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</si>
  <si>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</si>
  <si>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</si>
  <si>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</si>
  <si>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</si>
  <si>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</si>
  <si>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</si>
  <si>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</si>
  <si>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</si>
  <si>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</si>
  <si>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</si>
  <si>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</si>
  <si>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</si>
  <si>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</si>
  <si>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</si>
  <si>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</si>
  <si>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</si>
  <si>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</si>
  <si>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</si>
  <si>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</si>
  <si>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</si>
  <si>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</si>
  <si>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</si>
  <si>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</si>
  <si>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</si>
  <si>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</si>
  <si>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</si>
  <si>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</si>
  <si>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</si>
  <si>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</si>
  <si>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</si>
  <si>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</si>
  <si>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</si>
  <si>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</si>
  <si>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</si>
  <si>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</si>
  <si>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</si>
  <si>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</si>
  <si>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</si>
  <si>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</si>
  <si>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</si>
  <si>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</si>
  <si>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</si>
  <si>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</si>
  <si>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</si>
  <si>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</si>
  <si>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</si>
  <si>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</si>
  <si>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</si>
  <si>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</si>
  <si>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</si>
  <si>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</si>
  <si>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</si>
  <si>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</si>
  <si>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</si>
  <si>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</si>
  <si>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</si>
  <si>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</si>
  <si>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</si>
  <si>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</si>
  <si>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</si>
  <si>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</si>
  <si>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</si>
  <si>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</si>
  <si>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</si>
  <si>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</si>
  <si>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</si>
  <si>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</si>
  <si>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</si>
  <si>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</si>
  <si>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</si>
  <si>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</si>
  <si>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</si>
  <si>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</si>
  <si>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</si>
  <si>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</si>
  <si>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</si>
  <si>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</si>
  <si>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</si>
  <si>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</si>
  <si>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</si>
  <si>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</si>
  <si>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</si>
  <si>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</si>
  <si>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</si>
  <si>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</si>
  <si>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</si>
  <si>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</si>
  <si>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</si>
  <si>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</si>
  <si>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</si>
  <si>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</si>
  <si>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</si>
  <si>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</si>
  <si>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</si>
  <si>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</si>
  <si>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</si>
  <si>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</si>
  <si>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</si>
  <si>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</si>
  <si>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</si>
  <si>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</si>
  <si>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</si>
  <si>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</si>
  <si>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</si>
  <si>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</si>
  <si>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</si>
  <si>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</si>
  <si>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</si>
  <si>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</si>
  <si>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</si>
  <si>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</si>
  <si>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</si>
  <si>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</si>
  <si>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</si>
  <si>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</si>
  <si>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</si>
  <si>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</si>
  <si>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</si>
  <si>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</si>
  <si>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</si>
  <si>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</si>
  <si>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</si>
  <si>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</si>
  <si>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</si>
  <si>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</si>
  <si>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</si>
  <si>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</si>
  <si>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</si>
  <si>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</si>
  <si>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</si>
  <si>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</si>
  <si>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</si>
  <si>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</si>
  <si>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</si>
  <si>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</si>
  <si>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</si>
  <si>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</si>
  <si>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</si>
  <si>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</si>
  <si>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</si>
  <si>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</si>
  <si>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</si>
  <si>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</si>
  <si>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</si>
  <si>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</si>
  <si>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</si>
  <si>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</si>
  <si>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</si>
  <si>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</si>
  <si>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</si>
  <si>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</si>
  <si>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</si>
  <si>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</si>
  <si>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</si>
  <si>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</si>
  <si>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</si>
  <si>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</si>
  <si>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</si>
  <si>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</si>
  <si>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</si>
  <si>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</si>
  <si>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</si>
  <si>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</si>
  <si>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</si>
  <si>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</si>
  <si>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</si>
  <si>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</si>
  <si>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</si>
  <si>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</si>
  <si>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</si>
  <si>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</si>
  <si>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</si>
  <si>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</si>
  <si>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</si>
  <si>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</si>
  <si>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</si>
  <si>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</si>
  <si>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</si>
  <si>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</si>
  <si>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</si>
  <si>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</si>
  <si>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</si>
  <si>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</si>
  <si>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</si>
  <si>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</si>
  <si>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</si>
  <si>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</si>
  <si>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</si>
  <si>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</si>
  <si>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</si>
  <si>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</si>
  <si>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</si>
  <si>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</si>
  <si>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</si>
  <si>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</si>
  <si>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</si>
  <si>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</si>
  <si>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</si>
  <si>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</si>
  <si>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</si>
  <si>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</si>
  <si>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</si>
  <si>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</si>
  <si>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</si>
  <si>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</si>
  <si>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</si>
  <si>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</si>
  <si>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</si>
  <si>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</si>
  <si>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</si>
  <si>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</si>
  <si>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</si>
  <si>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</si>
  <si>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</si>
  <si>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</si>
  <si>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</si>
  <si>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</si>
  <si>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</si>
  <si>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</si>
  <si>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</si>
  <si>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</si>
  <si>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</si>
  <si>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</si>
  <si>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</si>
  <si>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</si>
  <si>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</si>
  <si>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</si>
  <si>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</si>
  <si>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</si>
  <si>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</si>
  <si>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</si>
  <si>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</si>
  <si>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</si>
  <si>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</si>
  <si>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</si>
  <si>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</si>
  <si>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</si>
  <si>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</si>
  <si>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</si>
  <si>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</si>
  <si>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</si>
  <si>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</si>
  <si>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</si>
  <si>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</si>
  <si>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</si>
  <si>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</si>
  <si>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</si>
  <si>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</si>
  <si>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</si>
  <si>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</si>
  <si>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</si>
  <si>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</si>
  <si>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</si>
  <si>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</si>
  <si>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</si>
  <si>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</si>
  <si>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</si>
  <si>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</si>
  <si>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</si>
  <si>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</si>
  <si>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</si>
  <si>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</si>
  <si>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</si>
  <si>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</si>
  <si>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</si>
  <si>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</si>
  <si>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</si>
  <si>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</si>
  <si>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</si>
  <si>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</si>
  <si>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</si>
  <si>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</si>
  <si>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</si>
  <si>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</si>
  <si>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</si>
  <si>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</si>
  <si>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</si>
  <si>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</si>
  <si>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</si>
  <si>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</si>
  <si>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</si>
  <si>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</si>
  <si>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</si>
  <si>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</si>
  <si>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</si>
  <si>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</si>
  <si>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</si>
  <si>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</si>
  <si>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</si>
  <si>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</si>
  <si>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</si>
  <si>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</si>
  <si>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</si>
  <si>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</si>
  <si>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</si>
  <si>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</si>
  <si>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</si>
  <si>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</si>
  <si>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</si>
  <si>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</si>
  <si>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</si>
  <si>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</si>
  <si>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</si>
  <si>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</si>
  <si>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</si>
  <si>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</si>
  <si>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</si>
  <si>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</si>
  <si>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</si>
  <si>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</si>
  <si>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</si>
  <si>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</si>
  <si>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</si>
  <si>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</si>
  <si>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</si>
  <si>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</si>
  <si>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</si>
  <si>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</si>
  <si>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</si>
  <si>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</si>
  <si>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</si>
  <si>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</si>
  <si>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</si>
  <si>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</si>
  <si>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</si>
  <si>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</si>
  <si>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</si>
  <si>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</si>
  <si>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</si>
  <si>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</si>
  <si>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</si>
  <si>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</si>
  <si>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</si>
  <si>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</si>
  <si>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</si>
  <si>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</si>
  <si>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</si>
  <si>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</si>
  <si>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</si>
  <si>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</si>
  <si>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</si>
  <si>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</si>
  <si>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</si>
  <si>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</si>
  <si>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</si>
  <si>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</si>
  <si>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</si>
  <si>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</si>
  <si>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</si>
  <si>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</si>
  <si>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</si>
  <si>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</si>
  <si>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</si>
  <si>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</si>
  <si>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</si>
  <si>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</si>
  <si>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</si>
  <si>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</si>
  <si>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</si>
  <si>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</si>
  <si>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</si>
  <si>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</si>
  <si>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</si>
  <si>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</si>
  <si>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</si>
  <si>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</si>
  <si>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</si>
  <si>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</si>
  <si>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</si>
  <si>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</si>
  <si>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</si>
  <si>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</si>
  <si>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</si>
  <si>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</si>
  <si>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</si>
  <si>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</si>
  <si>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</si>
  <si>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</si>
  <si>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</si>
  <si>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</si>
  <si>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</si>
  <si>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</si>
  <si>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</si>
  <si>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</si>
  <si>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</si>
  <si>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</si>
  <si>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</si>
  <si>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</si>
  <si>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</si>
  <si>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</si>
  <si>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</si>
  <si>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</si>
  <si>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</si>
  <si>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</si>
  <si>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</si>
  <si>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</si>
  <si>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</si>
  <si>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</si>
  <si>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</si>
  <si>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</si>
  <si>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</si>
  <si>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</si>
  <si>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</si>
  <si>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</si>
  <si>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</si>
  <si>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</si>
  <si>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</si>
  <si>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</si>
  <si>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</si>
  <si>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</si>
  <si>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</si>
  <si>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</si>
  <si>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</si>
  <si>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</si>
  <si>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</si>
  <si>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</si>
  <si>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</si>
  <si>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</si>
  <si>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</si>
  <si>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</si>
  <si>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</si>
  <si>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</si>
  <si>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</si>
  <si>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</si>
  <si>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</si>
  <si>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</si>
  <si>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</si>
  <si>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</si>
  <si>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</si>
  <si>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</si>
  <si>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</si>
  <si>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</si>
  <si>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</si>
  <si>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</si>
  <si>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</si>
  <si>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</si>
  <si>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</si>
  <si>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</si>
  <si>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</si>
  <si>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</si>
  <si>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</si>
  <si>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</si>
  <si>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</si>
  <si>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</si>
  <si>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</si>
  <si>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</si>
  <si>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</si>
  <si>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</si>
  <si>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</si>
  <si>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</si>
  <si>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</si>
  <si>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</si>
  <si>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</si>
  <si>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</si>
  <si>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</si>
  <si>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</si>
  <si>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</si>
  <si>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</si>
  <si>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</si>
  <si>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</si>
  <si>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</si>
  <si>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</si>
  <si>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</si>
  <si>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</si>
  <si>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</si>
  <si>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</si>
  <si>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</si>
  <si>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</si>
  <si>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</si>
  <si>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</si>
  <si>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</si>
  <si>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</si>
  <si>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</si>
  <si>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</si>
  <si>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</si>
  <si>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</si>
  <si>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</si>
  <si>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</si>
  <si>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</si>
  <si>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</si>
  <si>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</si>
  <si>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</si>
  <si>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</si>
  <si>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</si>
  <si>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</si>
  <si>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</si>
  <si>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</si>
  <si>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</si>
  <si>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</si>
  <si>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</si>
  <si>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</si>
  <si>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</si>
  <si>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</si>
  <si>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</si>
  <si>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</si>
  <si>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</si>
  <si>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</si>
  <si>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</si>
  <si>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</si>
  <si>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</si>
  <si>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</si>
  <si>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</si>
  <si>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</si>
  <si>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</si>
  <si>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</si>
  <si>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</si>
  <si>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</si>
  <si>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</si>
  <si>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</si>
  <si>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</si>
  <si>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</si>
  <si>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</si>
  <si>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</si>
  <si>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</si>
  <si>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</si>
  <si>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</si>
  <si>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</si>
  <si>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</si>
  <si>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</si>
  <si>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</si>
  <si>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</si>
  <si>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</si>
  <si>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</si>
  <si>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</si>
  <si>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</si>
  <si>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</si>
  <si>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</si>
  <si>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</si>
  <si>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</si>
  <si>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</si>
  <si>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</si>
  <si>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</si>
  <si>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</si>
  <si>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</si>
  <si>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</si>
  <si>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</si>
  <si>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</si>
  <si>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</si>
  <si>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</si>
  <si>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</si>
  <si>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</si>
  <si>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</si>
  <si>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</si>
  <si>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</si>
  <si>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</si>
  <si>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</si>
  <si>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</si>
  <si>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</si>
  <si>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</si>
  <si>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</si>
  <si>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</si>
  <si>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</si>
  <si>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</si>
  <si>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</si>
  <si>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</si>
  <si>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</si>
  <si>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</si>
  <si>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</si>
  <si>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</si>
  <si>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</si>
  <si>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</si>
  <si>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</si>
  <si>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</si>
  <si>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</si>
  <si>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</si>
  <si>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</si>
  <si>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</si>
  <si>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</si>
  <si>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</si>
  <si>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</si>
  <si>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</si>
  <si>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</si>
  <si>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</si>
  <si>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</si>
  <si>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</si>
  <si>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</si>
  <si>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</si>
  <si>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</si>
  <si>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</si>
  <si>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</si>
  <si>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</si>
  <si>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</si>
  <si>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</si>
  <si>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</si>
  <si>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</si>
  <si>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</si>
  <si>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</si>
  <si>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</si>
  <si>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</si>
  <si>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</si>
  <si>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</si>
  <si>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</si>
  <si>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</si>
  <si>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</si>
  <si>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</si>
  <si>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</si>
  <si>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</si>
  <si>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</si>
  <si>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</si>
  <si>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</si>
  <si>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</si>
  <si>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</si>
  <si>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</si>
  <si>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</si>
  <si>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</si>
  <si>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</si>
  <si>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</si>
  <si>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</si>
  <si>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</si>
  <si>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</si>
  <si>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</si>
  <si>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</si>
  <si>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</si>
  <si>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</si>
  <si>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</si>
  <si>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</si>
  <si>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</si>
  <si>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</si>
  <si>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</si>
  <si>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</si>
  <si>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</si>
  <si>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</si>
  <si>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</si>
  <si>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</si>
  <si>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</si>
  <si>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</si>
  <si>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</si>
  <si>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</si>
  <si>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</si>
  <si>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</si>
  <si>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</si>
  <si>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</si>
  <si>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</si>
  <si>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</si>
  <si>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</si>
  <si>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</si>
  <si>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</si>
  <si>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</si>
  <si>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</si>
  <si>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</si>
  <si>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</si>
  <si>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</si>
  <si>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</si>
  <si>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</si>
  <si>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</si>
  <si>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</si>
  <si>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</si>
  <si>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</si>
  <si>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</si>
  <si>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</si>
  <si>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</si>
  <si>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</si>
  <si>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</si>
  <si>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</si>
  <si>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</si>
  <si>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</si>
  <si>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</si>
  <si>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</si>
  <si>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</si>
  <si>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</si>
  <si>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</si>
  <si>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</si>
  <si>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</si>
  <si>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</si>
  <si>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</si>
  <si>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</si>
  <si>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</si>
  <si>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</si>
  <si>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</si>
  <si>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</si>
  <si>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</si>
  <si>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</si>
  <si>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</si>
  <si>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</si>
  <si>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</si>
  <si>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</si>
  <si>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</si>
  <si>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</si>
  <si>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</si>
  <si>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</si>
  <si>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</si>
  <si>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</si>
  <si>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</si>
  <si>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</si>
  <si>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</si>
  <si>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</si>
  <si>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</si>
  <si>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</si>
  <si>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</si>
  <si>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</si>
  <si>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</si>
  <si>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</si>
  <si>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</si>
  <si>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</si>
  <si>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</si>
  <si>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</si>
  <si>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</si>
  <si>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</si>
  <si>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</si>
  <si>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</si>
  <si>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</si>
  <si>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</si>
  <si>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</si>
  <si>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</si>
  <si>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</si>
  <si>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</si>
  <si>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</si>
  <si>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</si>
  <si>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</si>
  <si>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</si>
  <si>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</si>
  <si>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</si>
  <si>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</si>
  <si>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</si>
  <si>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</si>
  <si>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</si>
  <si>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</si>
  <si>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</si>
  <si>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</si>
  <si>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</si>
  <si>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</si>
  <si>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</si>
  <si>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</si>
  <si>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</si>
  <si>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</si>
  <si>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</si>
  <si>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</si>
  <si>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</si>
  <si>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</si>
  <si>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</si>
  <si>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</si>
  <si>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</si>
  <si>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</si>
  <si>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</si>
  <si>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</si>
  <si>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</si>
  <si>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</si>
  <si>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</si>
  <si>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</si>
  <si>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</si>
  <si>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</si>
  <si>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</si>
  <si>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</si>
  <si>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</si>
  <si>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</si>
  <si>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</si>
  <si>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</si>
  <si>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</si>
  <si>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</si>
  <si>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</si>
  <si>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</si>
  <si>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</si>
  <si>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</si>
  <si>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</si>
  <si>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</si>
  <si>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</si>
  <si>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</si>
  <si>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</si>
  <si>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</si>
  <si>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</si>
  <si>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</si>
  <si>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</si>
  <si>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</si>
  <si>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</si>
  <si>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</si>
  <si>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</si>
  <si>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</si>
  <si>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</si>
  <si>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</si>
  <si>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</si>
  <si>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</si>
  <si>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</si>
  <si>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</si>
  <si>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</si>
  <si>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</si>
  <si>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</si>
  <si>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</si>
  <si>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</si>
  <si>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</si>
  <si>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</si>
  <si>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</si>
  <si>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</si>
  <si>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</si>
  <si>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</si>
  <si>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</si>
  <si>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</si>
  <si>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</si>
  <si>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</si>
  <si>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</si>
  <si>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</si>
  <si>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</si>
  <si>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</si>
  <si>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</si>
  <si>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</si>
  <si>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</si>
  <si>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</si>
  <si>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</si>
  <si>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</si>
  <si>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</si>
  <si>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</si>
  <si>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</si>
  <si>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</si>
  <si>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</si>
  <si>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</si>
  <si>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</si>
  <si>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</si>
  <si>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</si>
  <si>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</si>
  <si>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</si>
  <si>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</si>
  <si>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</si>
  <si>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</si>
  <si>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</si>
  <si>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</si>
  <si>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</si>
  <si>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</si>
  <si>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</si>
  <si>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</si>
  <si>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</si>
  <si>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</si>
  <si>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</si>
  <si>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</si>
  <si>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</si>
  <si>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</si>
  <si>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</si>
  <si>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</si>
  <si>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</si>
  <si>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</si>
  <si>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</si>
  <si>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</si>
  <si>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</si>
  <si>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</si>
  <si>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</si>
  <si>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</si>
  <si>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</si>
  <si>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</si>
  <si>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</si>
  <si>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</si>
  <si>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</si>
  <si>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</si>
  <si>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</si>
  <si>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</si>
  <si>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</si>
  <si>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</si>
  <si>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</si>
  <si>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</si>
  <si>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</si>
  <si>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</si>
  <si>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</si>
  <si>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</si>
  <si>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</si>
  <si>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</si>
  <si>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</si>
  <si>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</si>
  <si>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</si>
  <si>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</si>
  <si>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</si>
  <si>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</si>
  <si>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</si>
  <si>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</si>
  <si>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</si>
  <si>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</si>
  <si>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</si>
  <si>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</si>
  <si>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</si>
  <si>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</si>
  <si>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</si>
  <si>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</si>
  <si>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</si>
  <si>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</si>
  <si>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</si>
  <si>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</si>
  <si>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</si>
  <si>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</si>
  <si>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</si>
  <si>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</si>
  <si>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</si>
  <si>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</si>
  <si>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</si>
  <si>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</si>
  <si>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</si>
  <si>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</si>
  <si>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</si>
  <si>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</si>
  <si>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</si>
  <si>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</si>
  <si>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</si>
  <si>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</si>
  <si>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</si>
  <si>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</si>
  <si>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</si>
  <si>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</si>
  <si>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</si>
  <si>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</si>
  <si>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</si>
  <si>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</si>
  <si>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</si>
  <si>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</si>
  <si>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</si>
  <si>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</si>
  <si>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</si>
  <si>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</si>
  <si>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</si>
  <si>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</si>
  <si>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</si>
  <si>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</si>
  <si>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</si>
  <si>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</si>
  <si>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</si>
  <si>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</si>
  <si>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</si>
  <si>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</si>
  <si>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</si>
  <si>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</si>
  <si>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</si>
  <si>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</si>
  <si>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</si>
  <si>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</si>
  <si>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</si>
  <si>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</si>
  <si>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</si>
  <si>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</si>
  <si>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</si>
  <si>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</si>
  <si>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</si>
  <si>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</si>
  <si>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</si>
  <si>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</si>
  <si>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</si>
  <si>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</si>
  <si>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</si>
  <si>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</si>
  <si>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</si>
  <si>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</si>
  <si>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</si>
  <si>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</si>
  <si>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</si>
  <si>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</si>
  <si>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</si>
  <si>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</si>
  <si>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</si>
  <si>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</si>
  <si>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</si>
  <si>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</si>
  <si>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</si>
  <si>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</si>
  <si>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</si>
  <si>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</si>
  <si>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</si>
  <si>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</si>
  <si>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</si>
  <si>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</si>
  <si>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</si>
  <si>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</si>
  <si>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</si>
  <si>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</si>
  <si>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</si>
  <si>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</si>
  <si>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</si>
  <si>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</si>
  <si>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</si>
  <si>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</si>
  <si>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</si>
  <si>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</si>
  <si>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</si>
  <si>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</si>
  <si>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</si>
  <si>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</si>
  <si>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</si>
  <si>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</si>
  <si>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</si>
  <si>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</si>
  <si>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</si>
  <si>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</si>
  <si>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</si>
  <si>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</si>
  <si>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</si>
  <si>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</si>
  <si>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</si>
  <si>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</si>
  <si>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</si>
  <si>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</si>
  <si>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</si>
  <si>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</si>
  <si>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</si>
  <si>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</si>
  <si>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</si>
  <si>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</si>
  <si>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</si>
  <si>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</si>
  <si>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</si>
  <si>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</si>
  <si>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</si>
  <si>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</si>
  <si>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</si>
  <si>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</si>
  <si>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</si>
  <si>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</si>
  <si>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</si>
  <si>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</si>
  <si>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</si>
  <si>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</si>
  <si>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</si>
  <si>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</si>
  <si>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</si>
  <si>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</si>
  <si>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</si>
  <si>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</si>
  <si>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</si>
  <si>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</si>
  <si>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</si>
  <si>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</si>
  <si>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</si>
  <si>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</si>
  <si>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</si>
  <si>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</si>
  <si>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</si>
  <si>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</si>
  <si>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</si>
  <si>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</si>
  <si>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</si>
  <si>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</si>
  <si>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</si>
  <si>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</si>
  <si>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</si>
  <si>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</si>
  <si>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</si>
  <si>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</si>
  <si>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</si>
  <si>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</si>
  <si>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</si>
  <si>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</si>
  <si>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</si>
  <si>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</si>
  <si>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</si>
  <si>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</si>
  <si>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</si>
  <si>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</si>
  <si>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</si>
  <si>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</si>
  <si>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</si>
  <si>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</si>
  <si>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</si>
  <si>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</si>
  <si>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</si>
  <si>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</si>
  <si>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</si>
  <si>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</si>
  <si>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</si>
  <si>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</si>
  <si>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</si>
  <si>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</si>
  <si>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</si>
  <si>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</si>
  <si>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</si>
  <si>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</si>
  <si>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</si>
  <si>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</si>
  <si>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</si>
  <si>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</si>
  <si>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</si>
  <si>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</si>
  <si>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</si>
  <si>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</si>
  <si>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</si>
  <si>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</si>
  <si>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</si>
  <si>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</si>
  <si>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</si>
  <si>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</si>
  <si>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</si>
  <si>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</si>
  <si>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</si>
  <si>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</si>
  <si>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</si>
  <si>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</si>
  <si>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</si>
  <si>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</si>
  <si>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</si>
  <si>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</si>
  <si>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</si>
  <si>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</si>
  <si>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</si>
  <si>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</si>
  <si>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</si>
  <si>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</si>
  <si>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</si>
  <si>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</si>
  <si>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</si>
  <si>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</si>
  <si>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</si>
  <si>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</si>
  <si>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</si>
  <si>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</si>
  <si>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</si>
  <si>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</si>
  <si>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</si>
  <si>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</si>
  <si>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</si>
  <si>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</si>
  <si>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</si>
  <si>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</si>
  <si>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</si>
  <si>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</si>
  <si>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</si>
  <si>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</si>
  <si>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</si>
  <si>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</si>
  <si>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</si>
  <si>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</si>
  <si>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</si>
  <si>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</si>
  <si>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</si>
  <si>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</si>
  <si>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</si>
  <si>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</si>
  <si>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</si>
  <si>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</si>
  <si>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</si>
  <si>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</si>
  <si>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</si>
  <si>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</si>
  <si>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</si>
  <si>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</si>
  <si>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</si>
  <si>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</si>
  <si>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</si>
  <si>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</si>
  <si>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</si>
  <si>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</si>
  <si>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</si>
  <si>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</si>
  <si>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</si>
  <si>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</si>
  <si>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</si>
  <si>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</si>
  <si>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</si>
  <si>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</si>
  <si>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</si>
  <si>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</si>
  <si>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</si>
  <si>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</si>
  <si>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</si>
  <si>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</si>
  <si>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</si>
  <si>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</si>
  <si>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</si>
  <si>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</si>
  <si>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</si>
  <si>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</si>
  <si>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</si>
  <si>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</si>
  <si>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</si>
  <si>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</si>
  <si>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</si>
  <si>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</si>
  <si>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</si>
  <si>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</si>
  <si>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</si>
  <si>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</si>
  <si>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</si>
  <si>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</si>
  <si>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</si>
  <si>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</si>
  <si>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</si>
  <si>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</si>
  <si>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</si>
  <si>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</si>
  <si>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</si>
  <si>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</si>
  <si>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</si>
  <si>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</si>
  <si>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</si>
  <si>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</si>
  <si>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</si>
  <si>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</si>
  <si>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</si>
  <si>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</si>
  <si>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</si>
  <si>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</si>
  <si>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</si>
  <si>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</si>
  <si>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</si>
  <si>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</si>
  <si>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</si>
  <si>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</si>
  <si>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</si>
  <si>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</si>
  <si>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</si>
  <si>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</si>
  <si>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</si>
  <si>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</si>
  <si>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</si>
  <si>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</si>
  <si>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</si>
  <si>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</si>
  <si>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</si>
  <si>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</si>
  <si>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</si>
  <si>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</si>
  <si>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</si>
  <si>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</si>
  <si>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</si>
  <si>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</si>
  <si>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</si>
  <si>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</si>
  <si>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</si>
  <si>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</si>
  <si>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</si>
  <si>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</si>
  <si>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</si>
  <si>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</si>
  <si>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</si>
  <si>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</si>
  <si>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</si>
  <si>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</si>
  <si>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</si>
  <si>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</si>
  <si>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</si>
  <si>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</si>
  <si>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</si>
  <si>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</si>
  <si>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</si>
  <si>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</si>
  <si>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</si>
  <si>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</si>
  <si>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</si>
  <si>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</si>
  <si>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</si>
  <si>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</si>
  <si>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</si>
  <si>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</si>
  <si>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</si>
  <si>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</si>
  <si>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</si>
  <si>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</si>
  <si>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</si>
  <si>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</si>
  <si>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</si>
  <si>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</si>
  <si>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</si>
  <si>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</si>
  <si>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</si>
  <si>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</si>
  <si>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</si>
  <si>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</si>
  <si>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</si>
  <si>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</si>
  <si>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</si>
  <si>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</si>
  <si>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</si>
  <si>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</si>
  <si>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</si>
  <si>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</si>
  <si>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</si>
  <si>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</si>
  <si>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</si>
  <si>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</si>
  <si>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</si>
  <si>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</si>
  <si>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</si>
  <si>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</si>
  <si>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</si>
  <si>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</si>
  <si>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</si>
  <si>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</si>
  <si>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</si>
  <si>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</si>
  <si>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</si>
  <si>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</si>
  <si>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</si>
  <si>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</si>
  <si>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</si>
  <si>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</si>
  <si>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</si>
  <si>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</si>
  <si>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</si>
  <si>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</si>
  <si>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</si>
  <si>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</si>
  <si>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</si>
  <si>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</si>
  <si>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</si>
  <si>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</si>
  <si>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</si>
  <si>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</si>
  <si>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</si>
  <si>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</si>
  <si>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</si>
  <si>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</si>
  <si>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</si>
  <si>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</si>
  <si>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</si>
  <si>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</si>
  <si>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</si>
  <si>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</si>
  <si>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</si>
  <si>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</si>
  <si>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</si>
  <si>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</si>
  <si>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</si>
  <si>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</si>
  <si>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</si>
  <si>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</si>
  <si>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</si>
  <si>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</si>
  <si>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</si>
  <si>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</si>
  <si>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</si>
  <si>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</si>
  <si>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</si>
  <si>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</si>
  <si>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</si>
  <si>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</si>
  <si>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</si>
  <si>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</si>
  <si>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</si>
  <si>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</si>
  <si>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</si>
  <si>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</si>
  <si>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</si>
  <si>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</si>
  <si>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</si>
  <si>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</si>
  <si>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</si>
  <si>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</si>
  <si>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</si>
  <si>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</si>
  <si>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</si>
  <si>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</si>
  <si>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</si>
  <si>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</si>
  <si>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</si>
  <si>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</si>
  <si>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</si>
  <si>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</si>
  <si>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</si>
  <si>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</si>
  <si>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</si>
  <si>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</si>
  <si>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</si>
  <si>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</si>
  <si>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</si>
  <si>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</si>
  <si>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</si>
  <si>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</si>
  <si>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</si>
  <si>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</si>
  <si>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</si>
  <si>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</si>
  <si>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</si>
  <si>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</si>
  <si>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</si>
  <si>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</si>
  <si>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</si>
  <si>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</si>
  <si>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</si>
  <si>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</si>
  <si>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</si>
  <si>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</si>
  <si>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</si>
  <si>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</si>
  <si>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</si>
  <si>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</si>
  <si>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</si>
  <si>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</si>
  <si>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</si>
  <si>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</si>
  <si>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</si>
  <si>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</si>
  <si>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</si>
  <si>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</si>
  <si>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</si>
  <si>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</si>
  <si>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</si>
  <si>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</si>
  <si>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</si>
  <si>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</si>
  <si>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</si>
  <si>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</si>
  <si>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</si>
  <si>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</si>
  <si>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</si>
  <si>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</si>
  <si>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</si>
  <si>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</si>
  <si>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</si>
  <si>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</si>
  <si>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</si>
  <si>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</si>
  <si>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</si>
  <si>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</si>
  <si>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</si>
  <si>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</si>
  <si>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</si>
  <si>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</si>
  <si>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</si>
  <si>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</si>
  <si>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</si>
  <si>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</si>
  <si>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</si>
  <si>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</si>
  <si>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</si>
  <si>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</si>
  <si>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</si>
  <si>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</si>
  <si>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</si>
  <si>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</si>
  <si>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</si>
  <si>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</si>
  <si>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</si>
  <si>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</si>
  <si>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</si>
  <si>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</si>
  <si>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</si>
  <si>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</si>
  <si>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</si>
  <si>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</si>
  <si>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</si>
  <si>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</si>
  <si>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</si>
  <si>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</si>
  <si>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</si>
  <si>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</si>
  <si>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</si>
  <si>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</si>
  <si>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</si>
  <si>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</si>
  <si>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</si>
  <si>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</si>
  <si>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</si>
  <si>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</si>
  <si>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</si>
  <si>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</si>
  <si>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</si>
  <si>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</si>
  <si>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</si>
  <si>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</si>
  <si>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</si>
  <si>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</si>
  <si>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</si>
  <si>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</si>
  <si>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</si>
  <si>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</si>
  <si>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</si>
  <si>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</si>
  <si>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</si>
  <si>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</si>
  <si>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</si>
  <si>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</si>
  <si>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</si>
  <si>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</si>
  <si>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</si>
  <si>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</si>
  <si>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</si>
  <si>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</si>
  <si>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</si>
  <si>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</si>
  <si>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</si>
  <si>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</si>
  <si>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</si>
  <si>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</si>
  <si>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</si>
  <si>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</si>
  <si>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</si>
  <si>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</si>
  <si>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</si>
  <si>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</si>
  <si>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</si>
  <si>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</si>
  <si>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</si>
  <si>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</si>
  <si>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</si>
  <si>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</si>
  <si>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</si>
  <si>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</si>
  <si>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</si>
  <si>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</si>
  <si>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</si>
  <si>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</si>
  <si>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</si>
  <si>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</si>
  <si>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</si>
  <si>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</si>
  <si>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</si>
  <si>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</si>
  <si>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</si>
  <si>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</si>
  <si>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</si>
  <si>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</si>
  <si>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</si>
  <si>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</si>
  <si>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</si>
  <si>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</si>
  <si>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</si>
  <si>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</si>
  <si>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</si>
  <si>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</si>
  <si>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</si>
  <si>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</si>
  <si>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</si>
  <si>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</si>
  <si>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</si>
  <si>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</si>
  <si>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</si>
  <si>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</si>
  <si>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</si>
  <si>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</si>
  <si>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</si>
  <si>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</si>
  <si>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</si>
  <si>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</si>
  <si>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</si>
  <si>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</si>
  <si>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</si>
  <si>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</si>
  <si>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</si>
  <si>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</si>
  <si>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</si>
  <si>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</si>
  <si>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</si>
  <si>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</si>
  <si>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</si>
  <si>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</si>
  <si>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</si>
  <si>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</si>
  <si>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</si>
  <si>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</si>
  <si>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</si>
  <si>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</si>
  <si>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</si>
  <si>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</si>
  <si>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</si>
  <si>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</si>
  <si>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</si>
  <si>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</si>
  <si>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</si>
  <si>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</si>
  <si>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</si>
  <si>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</si>
  <si>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</si>
  <si>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</si>
  <si>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</si>
  <si>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</si>
  <si>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</si>
  <si>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</si>
  <si>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</si>
  <si>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</si>
  <si>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</si>
  <si>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</si>
  <si>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</si>
  <si>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</si>
  <si>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</si>
  <si>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</si>
  <si>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</si>
  <si>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</si>
  <si>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</si>
  <si>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</si>
  <si>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</si>
  <si>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</si>
  <si>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</si>
  <si>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</si>
  <si>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</si>
  <si>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</si>
  <si>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</si>
  <si>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</si>
  <si>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</si>
  <si>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</si>
  <si>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</si>
  <si>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</si>
  <si>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</si>
  <si>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</si>
  <si>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</si>
  <si>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</si>
  <si>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</si>
  <si>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</si>
  <si>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</si>
  <si>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</si>
  <si>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</si>
  <si>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</si>
  <si>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</si>
  <si>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</si>
  <si>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</si>
  <si>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</si>
  <si>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</si>
  <si>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</si>
  <si>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</si>
  <si>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</si>
  <si>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</si>
  <si>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</si>
  <si>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</si>
  <si>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</si>
  <si>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</si>
  <si>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</si>
  <si>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</si>
  <si>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</si>
  <si>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</si>
  <si>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</si>
  <si>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</si>
  <si>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</si>
  <si>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</si>
  <si>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</si>
  <si>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</si>
  <si>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</si>
  <si>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</si>
  <si>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</si>
  <si>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</si>
  <si>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</si>
  <si>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</si>
  <si>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</si>
  <si>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</si>
  <si>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</si>
  <si>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</si>
  <si>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</si>
  <si>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</si>
  <si>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</si>
  <si>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</si>
  <si>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</si>
  <si>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</si>
  <si>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</si>
  <si>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</si>
  <si>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</si>
  <si>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</si>
  <si>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</si>
  <si>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</si>
  <si>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</si>
  <si>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</si>
  <si>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</si>
  <si>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</si>
  <si>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</si>
  <si>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</si>
  <si>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</si>
  <si>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</si>
  <si>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</si>
  <si>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</si>
  <si>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</si>
  <si>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</si>
  <si>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</si>
  <si>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</si>
  <si>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</si>
  <si>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</si>
  <si>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</si>
  <si>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</si>
  <si>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</si>
  <si>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</si>
  <si>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</si>
  <si>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</si>
  <si>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</si>
  <si>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</si>
  <si>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</si>
  <si>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</si>
  <si>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</si>
  <si>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</si>
  <si>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</si>
  <si>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</si>
  <si>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</si>
  <si>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</si>
  <si>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</si>
  <si>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</si>
  <si>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</si>
  <si>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</si>
  <si>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</si>
  <si>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</si>
  <si>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</si>
  <si>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</si>
  <si>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</si>
  <si>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</si>
  <si>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</si>
  <si>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</si>
  <si>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</si>
  <si>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</si>
  <si>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</si>
  <si>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</si>
  <si>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</si>
  <si>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</si>
  <si>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</si>
  <si>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</si>
  <si>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</si>
  <si>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</si>
  <si>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</si>
  <si>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</si>
  <si>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</si>
  <si>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</si>
  <si>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</si>
  <si>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</si>
  <si>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</si>
  <si>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</si>
  <si>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</si>
  <si>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</si>
  <si>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</si>
  <si>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</si>
  <si>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</si>
  <si>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</si>
  <si>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</si>
  <si>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</si>
  <si>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</si>
  <si>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</si>
  <si>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</si>
  <si>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</si>
  <si>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</si>
  <si>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</si>
  <si>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</si>
  <si>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</si>
  <si>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</si>
  <si>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</si>
  <si>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</si>
  <si>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</si>
  <si>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</si>
  <si>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</si>
  <si>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</si>
  <si>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</si>
  <si>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</si>
  <si>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</si>
  <si>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</si>
  <si>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</si>
  <si>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</si>
  <si>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</si>
  <si>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</si>
  <si>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</si>
  <si>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</si>
  <si>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</si>
  <si>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</si>
  <si>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</si>
  <si>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</si>
  <si>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</si>
  <si>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</si>
  <si>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</si>
  <si>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</si>
  <si>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</si>
  <si>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</si>
  <si>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</si>
  <si>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</si>
  <si>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</si>
  <si>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</si>
  <si>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</si>
  <si>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</si>
  <si>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</si>
  <si>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</si>
  <si>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</si>
  <si>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</si>
  <si>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</si>
  <si>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</si>
  <si>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</si>
  <si>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</si>
  <si>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</si>
  <si>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</si>
  <si>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</si>
  <si>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</si>
  <si>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</si>
  <si>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</si>
  <si>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</si>
  <si>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</si>
  <si>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</si>
  <si>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</si>
  <si>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</si>
  <si>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</si>
  <si>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</si>
  <si>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</si>
  <si>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</si>
  <si>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</si>
  <si>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</si>
  <si>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</si>
  <si>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</si>
  <si>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</si>
  <si>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</si>
  <si>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</si>
  <si>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</si>
  <si>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</si>
  <si>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</si>
  <si>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</si>
  <si>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</si>
  <si>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</si>
  <si>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</si>
  <si>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</si>
  <si>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</si>
  <si>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</si>
  <si>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</si>
  <si>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</si>
  <si>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</si>
  <si>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</si>
  <si>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</si>
  <si>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</si>
  <si>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</si>
  <si>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</si>
  <si>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</si>
  <si>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</si>
  <si>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</si>
  <si>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</si>
  <si>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</si>
  <si>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</si>
  <si>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</si>
  <si>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</si>
  <si>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</si>
  <si>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</si>
  <si>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</si>
  <si>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</si>
  <si>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</si>
  <si>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</si>
  <si>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</si>
  <si>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</si>
  <si>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</si>
  <si>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</si>
  <si>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</si>
  <si>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</si>
  <si>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</si>
  <si>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</si>
  <si>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</si>
  <si>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</si>
  <si>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</si>
  <si>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</si>
  <si>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</si>
  <si>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</si>
  <si>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</si>
  <si>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</si>
  <si>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</si>
  <si>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</si>
  <si>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</si>
  <si>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</si>
  <si>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</si>
  <si>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</si>
  <si>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</si>
  <si>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</si>
  <si>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</si>
  <si>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</si>
  <si>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</si>
  <si>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</si>
  <si>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</si>
  <si>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</si>
  <si>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</si>
  <si>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</si>
  <si>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</si>
  <si>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</si>
  <si>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</si>
  <si>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</si>
  <si>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</si>
  <si>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</si>
  <si>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</si>
  <si>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</si>
  <si>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</si>
  <si>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</si>
  <si>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</si>
  <si>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</si>
  <si>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</si>
  <si>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</si>
  <si>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</si>
  <si>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</si>
  <si>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</si>
  <si>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</si>
  <si>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</si>
  <si>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</si>
  <si>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</si>
  <si>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</si>
  <si>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</si>
  <si>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</si>
  <si>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</si>
  <si>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</si>
  <si>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</si>
  <si>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</si>
  <si>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</si>
  <si>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</si>
  <si>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</si>
  <si>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</si>
  <si>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</si>
  <si>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</si>
  <si>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</si>
  <si>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</si>
  <si>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</si>
  <si>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</si>
  <si>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</si>
  <si>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</si>
  <si>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</si>
  <si>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</si>
  <si>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</si>
  <si>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</si>
  <si>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</si>
  <si>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</si>
  <si>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</si>
  <si>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</si>
  <si>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</si>
  <si>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</si>
  <si>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</si>
  <si>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</si>
  <si>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</si>
  <si>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</si>
  <si>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</si>
  <si>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</si>
  <si>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</si>
  <si>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</si>
  <si>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</si>
  <si>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</si>
  <si>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</si>
  <si>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</si>
  <si>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</si>
  <si>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</si>
  <si>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</si>
  <si>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</si>
  <si>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</si>
  <si>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</si>
  <si>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</si>
  <si>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</si>
  <si>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</si>
  <si>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</si>
  <si>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</si>
  <si>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</si>
  <si>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</si>
  <si>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</si>
  <si>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</si>
  <si>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</si>
  <si>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</si>
  <si>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</si>
  <si>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</si>
  <si>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</si>
  <si>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</si>
  <si>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</si>
  <si>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</si>
  <si>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</si>
  <si>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</si>
  <si>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</si>
  <si>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</si>
  <si>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</si>
  <si>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</si>
  <si>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</si>
  <si>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</si>
  <si>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</si>
  <si>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</si>
  <si>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</si>
  <si>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</si>
  <si>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</si>
  <si>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</si>
  <si>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</si>
  <si>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</si>
  <si>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</si>
  <si>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</si>
  <si>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</si>
  <si>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</si>
  <si>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</si>
  <si>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</si>
  <si>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</si>
  <si>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</si>
  <si>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</si>
  <si>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</si>
  <si>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</si>
  <si>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</si>
  <si>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</si>
  <si>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</si>
  <si>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</si>
  <si>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</si>
  <si>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</si>
  <si>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</si>
  <si>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</si>
  <si>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</si>
  <si>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</si>
  <si>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</si>
  <si>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</si>
  <si>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</si>
  <si>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</si>
  <si>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</si>
  <si>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</si>
  <si>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</si>
  <si>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</si>
  <si>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</si>
  <si>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</si>
  <si>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</si>
  <si>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</si>
  <si>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</si>
  <si>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</si>
  <si>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</si>
  <si>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</si>
  <si>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</si>
  <si>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</si>
  <si>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</si>
  <si>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</si>
  <si>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</si>
  <si>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</si>
  <si>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</si>
  <si>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</si>
  <si>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</si>
  <si>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</si>
  <si>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</si>
  <si>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</si>
  <si>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</si>
  <si>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</si>
  <si>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</si>
  <si>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</si>
  <si>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</si>
  <si>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</si>
  <si>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</si>
  <si>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</si>
  <si>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</si>
  <si>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</si>
  <si>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</si>
  <si>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</si>
  <si>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</si>
  <si>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</si>
  <si>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</si>
  <si>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</si>
  <si>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</si>
  <si>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</si>
  <si>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</si>
  <si>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</si>
  <si>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</si>
  <si>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</si>
  <si>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</si>
  <si>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</si>
  <si>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</si>
  <si>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</si>
  <si>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</si>
  <si>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</si>
  <si>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</si>
  <si>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</si>
  <si>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</si>
  <si>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</si>
  <si>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</si>
  <si>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</si>
  <si>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</si>
  <si>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</si>
  <si>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</si>
  <si>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</si>
  <si>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</si>
  <si>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</si>
  <si>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</si>
  <si>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</si>
  <si>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</si>
  <si>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</si>
  <si>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</si>
  <si>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</si>
  <si>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</si>
  <si>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</si>
  <si>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</si>
  <si>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</si>
  <si>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</si>
  <si>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</si>
  <si>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</si>
  <si>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</si>
  <si>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</si>
  <si>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</si>
  <si>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</si>
  <si>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</si>
  <si>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</si>
  <si>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</si>
  <si>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</si>
  <si>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</si>
  <si>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</si>
  <si>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</si>
  <si>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</si>
  <si>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</si>
  <si>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</si>
  <si>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</si>
  <si>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</si>
  <si>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</si>
  <si>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</si>
  <si>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</si>
  <si>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</si>
  <si>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</si>
  <si>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</si>
  <si>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</si>
  <si>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</si>
  <si>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</si>
  <si>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</si>
  <si>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</si>
  <si>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</si>
  <si>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</si>
  <si>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</si>
  <si>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</si>
  <si>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</si>
  <si>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</si>
  <si>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</si>
  <si>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</si>
  <si>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</si>
  <si>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</si>
  <si>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</si>
  <si>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</si>
  <si>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</si>
  <si>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</si>
  <si>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</si>
  <si>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</si>
  <si>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</si>
  <si>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</si>
  <si>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</si>
  <si>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</si>
  <si>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</si>
  <si>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</si>
  <si>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</si>
  <si>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</si>
  <si>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</si>
  <si>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</si>
  <si>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</si>
  <si>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</si>
  <si>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</si>
  <si>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</si>
  <si>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</si>
  <si>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</si>
  <si>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</si>
  <si>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</si>
  <si>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</si>
  <si>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</si>
  <si>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</si>
  <si>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</si>
  <si>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</si>
  <si>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</si>
  <si>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</si>
  <si>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</si>
  <si>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</si>
  <si>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</si>
  <si>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</si>
  <si>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</si>
  <si>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</si>
  <si>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</si>
  <si>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</si>
  <si>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</si>
  <si>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</si>
  <si>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</si>
  <si>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</si>
  <si>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</si>
  <si>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</si>
  <si>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</si>
  <si>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</si>
  <si>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</si>
  <si>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</si>
  <si>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</si>
  <si>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</si>
  <si>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</si>
  <si>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</si>
  <si>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</si>
  <si>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</si>
  <si>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</si>
  <si>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</si>
  <si>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</si>
  <si>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</si>
  <si>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</si>
  <si>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</si>
  <si>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</si>
  <si>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</si>
  <si>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</si>
  <si>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</si>
  <si>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</si>
  <si>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</si>
  <si>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</si>
  <si>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</si>
  <si>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</si>
  <si>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</si>
  <si>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</si>
  <si>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</si>
  <si>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</si>
  <si>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</si>
  <si>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</si>
  <si>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</si>
  <si>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</si>
  <si>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</si>
  <si>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</si>
  <si>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</si>
  <si>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</si>
  <si>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</si>
  <si>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</si>
  <si>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</si>
  <si>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</si>
  <si>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</si>
  <si>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</si>
  <si>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</si>
  <si>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</si>
  <si>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</si>
  <si>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</si>
  <si>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</si>
  <si>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</si>
  <si>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</si>
  <si>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</si>
  <si>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</si>
  <si>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</si>
  <si>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</si>
  <si>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</si>
  <si>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</si>
  <si>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</si>
  <si>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</si>
  <si>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</si>
  <si>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</si>
  <si>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</si>
  <si>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</si>
  <si>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</si>
  <si>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</si>
  <si>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</si>
  <si>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</si>
  <si>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</si>
  <si>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</si>
  <si>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</si>
  <si>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</si>
  <si>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</si>
  <si>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</si>
  <si>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</si>
  <si>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</si>
  <si>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</si>
  <si>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</si>
  <si>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</si>
  <si>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</si>
  <si>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</si>
  <si>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</si>
  <si>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</si>
  <si>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</si>
  <si>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</si>
  <si>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</si>
  <si>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</si>
  <si>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</si>
  <si>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</si>
  <si>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</si>
  <si>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</si>
  <si>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</si>
  <si>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</si>
  <si>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</si>
  <si>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</si>
  <si>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</si>
  <si>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</si>
  <si>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</si>
  <si>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</si>
  <si>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</si>
  <si>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</si>
  <si>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</si>
  <si>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</si>
  <si>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</si>
  <si>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</si>
  <si>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</si>
  <si>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</si>
  <si>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</si>
  <si>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</si>
  <si>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</si>
  <si>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</si>
  <si>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</si>
  <si>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</si>
  <si>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</si>
  <si>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</si>
  <si>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</si>
  <si>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</si>
  <si>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</si>
  <si>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</si>
  <si>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</si>
  <si>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</si>
  <si>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</si>
  <si>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</si>
  <si>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</si>
  <si>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</si>
  <si>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</si>
  <si>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</si>
  <si>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</si>
  <si>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</si>
  <si>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</si>
  <si>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</si>
  <si>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</si>
  <si>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</si>
  <si>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</si>
  <si>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</si>
  <si>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</si>
  <si>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</si>
  <si>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</si>
  <si>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</si>
  <si>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</si>
  <si>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</si>
  <si>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</si>
  <si>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</si>
  <si>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</si>
  <si>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</si>
  <si>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</si>
  <si>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</si>
  <si>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</si>
  <si>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</si>
  <si>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</si>
  <si>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</si>
  <si>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</si>
  <si>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</si>
  <si>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</si>
  <si>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</si>
  <si>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</si>
  <si>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</si>
  <si>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</si>
  <si>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</si>
  <si>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</si>
  <si>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</si>
  <si>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</si>
  <si>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</si>
  <si>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</si>
  <si>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</si>
  <si>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</si>
  <si>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</si>
  <si>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</si>
  <si>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</si>
  <si>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</si>
  <si>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</si>
  <si>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</si>
  <si>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</si>
  <si>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</si>
  <si>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</si>
  <si>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</si>
  <si>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</si>
  <si>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</si>
  <si>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</si>
  <si>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</si>
  <si>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</si>
  <si>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</si>
  <si>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</si>
  <si>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</si>
  <si>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</si>
  <si>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</si>
  <si>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</si>
  <si>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</si>
  <si>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</si>
  <si>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</si>
  <si>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</si>
  <si>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</si>
  <si>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</si>
  <si>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</si>
  <si>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</si>
  <si>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</si>
  <si>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</si>
  <si>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</si>
  <si>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</si>
  <si>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</si>
  <si>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</si>
  <si>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</si>
  <si>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</si>
  <si>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</si>
  <si>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</si>
  <si>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</si>
  <si>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</si>
  <si>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</si>
  <si>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</si>
  <si>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</si>
  <si>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</si>
  <si>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</si>
  <si>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</si>
  <si>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</si>
  <si>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</si>
  <si>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</si>
  <si>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</si>
  <si>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</si>
  <si>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</si>
  <si>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</si>
  <si>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</si>
  <si>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</si>
  <si>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</si>
  <si>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</si>
  <si>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</si>
  <si>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</si>
  <si>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</si>
  <si>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</si>
  <si>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</si>
  <si>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</si>
  <si>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</si>
  <si>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</si>
  <si>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</si>
  <si>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</si>
  <si>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</si>
  <si>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</si>
  <si>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</si>
  <si>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</si>
  <si>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</si>
  <si>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</si>
  <si>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</si>
  <si>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</si>
  <si>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</si>
  <si>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</si>
  <si>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</si>
  <si>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</si>
  <si>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</si>
  <si>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</si>
  <si>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</si>
  <si>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</si>
  <si>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</si>
  <si>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</si>
  <si>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</si>
  <si>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</si>
  <si>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</si>
  <si>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</si>
  <si>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</si>
  <si>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</si>
  <si>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</si>
  <si>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</si>
  <si>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</si>
  <si>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</si>
  <si>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</si>
  <si>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</si>
  <si>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</si>
  <si>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</si>
  <si>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</si>
  <si>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</si>
  <si>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</si>
  <si>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</si>
  <si>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</si>
  <si>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</si>
  <si>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</si>
  <si>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</si>
  <si>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</si>
  <si>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</si>
  <si>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</si>
  <si>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</si>
  <si>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</si>
  <si>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</si>
  <si>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</si>
  <si>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</si>
  <si>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</si>
  <si>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</si>
  <si>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</si>
  <si>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</si>
  <si>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</si>
  <si>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</si>
  <si>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</si>
  <si>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</si>
  <si>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</si>
  <si>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</si>
  <si>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</si>
  <si>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</si>
  <si>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</si>
  <si>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</si>
  <si>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</si>
  <si>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</si>
  <si>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</si>
  <si>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</si>
  <si>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</si>
  <si>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</si>
  <si>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</si>
  <si>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</si>
  <si>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</si>
  <si>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</si>
  <si>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</si>
  <si>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</si>
  <si>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</si>
  <si>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</si>
  <si>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</si>
  <si>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</si>
  <si>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</si>
  <si>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</si>
  <si>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</si>
  <si>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</si>
  <si>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</si>
  <si>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</si>
  <si>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</si>
  <si>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</si>
  <si>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</si>
  <si>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</si>
  <si>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</si>
  <si>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</si>
  <si>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</si>
  <si>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</si>
  <si>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</si>
  <si>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</si>
  <si>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</si>
  <si>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</si>
  <si>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</si>
  <si>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</si>
  <si>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</si>
  <si>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</si>
  <si>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</si>
  <si>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</si>
  <si>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</si>
  <si>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</si>
  <si>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</si>
  <si>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</si>
  <si>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</si>
  <si>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</si>
  <si>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</si>
  <si>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</si>
  <si>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</si>
  <si>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</si>
  <si>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</si>
  <si>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</si>
  <si>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</si>
  <si>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</si>
  <si>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</si>
  <si>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</si>
  <si>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</si>
  <si>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</si>
  <si>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</si>
  <si>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</si>
  <si>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</si>
  <si>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</si>
  <si>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</si>
  <si>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</si>
  <si>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</si>
  <si>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</si>
  <si>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</si>
  <si>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</si>
  <si>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</si>
  <si>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</si>
  <si>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</si>
  <si>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</si>
  <si>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</si>
  <si>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</si>
  <si>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</si>
  <si>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</si>
  <si>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</si>
  <si>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</si>
  <si>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</si>
  <si>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</si>
  <si>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</si>
  <si>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</si>
  <si>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</si>
  <si>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</si>
  <si>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</si>
  <si>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</si>
  <si>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</si>
  <si>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</si>
  <si>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</si>
  <si>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</si>
  <si>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</si>
  <si>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</si>
  <si>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</si>
  <si>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</si>
  <si>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</si>
  <si>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</si>
  <si>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</si>
  <si>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</si>
  <si>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</si>
  <si>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</si>
  <si>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</si>
  <si>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</si>
  <si>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</si>
  <si>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</si>
  <si>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</si>
  <si>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</si>
  <si>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</si>
  <si>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</si>
  <si>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</si>
  <si>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</si>
  <si>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</si>
  <si>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</si>
  <si>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</si>
  <si>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</si>
  <si>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</si>
  <si>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</si>
  <si>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</si>
  <si>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</si>
  <si>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</si>
  <si>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</si>
  <si>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</si>
  <si>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</si>
  <si>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</si>
  <si>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</si>
  <si>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</si>
  <si>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</si>
  <si>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</si>
  <si>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</si>
  <si>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</si>
  <si>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</si>
  <si>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</si>
  <si>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</si>
  <si>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</si>
  <si>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</si>
  <si>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</si>
  <si>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</si>
  <si>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</si>
  <si>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</si>
  <si>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</si>
  <si>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</si>
  <si>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</si>
  <si>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</si>
  <si>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</si>
  <si>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</si>
  <si>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</si>
  <si>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</si>
  <si>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</si>
  <si>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</si>
  <si>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</si>
  <si>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</si>
  <si>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</si>
  <si>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</si>
  <si>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</si>
  <si>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</si>
  <si>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</si>
  <si>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</si>
  <si>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</si>
  <si>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</si>
  <si>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</si>
  <si>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</si>
  <si>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</si>
  <si>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</si>
  <si>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</si>
  <si>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</si>
  <si>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</si>
  <si>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</si>
  <si>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</si>
  <si>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</si>
  <si>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</si>
  <si>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</si>
  <si>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</si>
  <si>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</si>
  <si>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</si>
  <si>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</si>
  <si>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</si>
  <si>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</si>
  <si>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</si>
  <si>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</si>
  <si>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</si>
  <si>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</si>
  <si>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</si>
  <si>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</si>
  <si>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</si>
  <si>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</si>
  <si>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</si>
  <si>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</si>
  <si>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</si>
  <si>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</si>
  <si>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</si>
  <si>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</si>
  <si>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</si>
  <si>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</si>
  <si>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</si>
  <si>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</si>
  <si>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</si>
  <si>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</si>
  <si>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</si>
  <si>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</si>
  <si>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</si>
  <si>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</si>
  <si>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</si>
  <si>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</si>
  <si>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</si>
  <si>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</si>
  <si>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</si>
  <si>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</si>
  <si>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</si>
  <si>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</si>
  <si>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</si>
  <si>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</si>
  <si>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</si>
  <si>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</si>
  <si>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</si>
  <si>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</si>
  <si>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</si>
  <si>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</si>
  <si>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</si>
  <si>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</si>
  <si>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</si>
  <si>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</si>
  <si>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</si>
  <si>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</si>
  <si>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</si>
  <si>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</si>
  <si>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</si>
  <si>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</si>
  <si>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</si>
  <si>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</si>
  <si>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</si>
  <si>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</si>
  <si>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</si>
  <si>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</si>
  <si>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</si>
  <si>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</si>
  <si>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</si>
  <si>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</si>
  <si>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</si>
  <si>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</si>
  <si>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</si>
  <si>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</si>
  <si>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</si>
  <si>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</si>
  <si>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</si>
  <si>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</si>
  <si>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</si>
  <si>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</si>
  <si>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</si>
  <si>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</si>
  <si>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</si>
  <si>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</si>
  <si>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</si>
  <si>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</si>
  <si>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</si>
  <si>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</si>
  <si>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</si>
  <si>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</si>
  <si>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</si>
  <si>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</si>
  <si>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</si>
  <si>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</si>
  <si>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</si>
  <si>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</si>
  <si>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</si>
  <si>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</si>
  <si>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</si>
  <si>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</si>
  <si>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</si>
  <si>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</si>
  <si>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</si>
  <si>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</si>
  <si>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</si>
  <si>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</si>
  <si>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</si>
  <si>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</si>
  <si>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</si>
  <si>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</si>
  <si>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</si>
  <si>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</si>
  <si>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</si>
  <si>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</si>
  <si>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</si>
  <si>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</si>
  <si>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</si>
  <si>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</si>
  <si>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</si>
  <si>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</si>
  <si>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</si>
  <si>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</si>
  <si>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</si>
  <si>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</si>
  <si>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</si>
  <si>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</si>
  <si>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</si>
  <si>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</si>
  <si>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</si>
  <si>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</si>
  <si>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</si>
  <si>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</si>
  <si>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</si>
  <si>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</si>
  <si>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</si>
  <si>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</si>
  <si>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</si>
  <si>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</si>
  <si>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</si>
  <si>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</si>
  <si>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</si>
  <si>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</si>
  <si>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</si>
  <si>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</si>
  <si>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</si>
  <si>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</si>
  <si>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</si>
  <si>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</si>
  <si>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</si>
  <si>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</si>
  <si>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</si>
  <si>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</si>
  <si>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</si>
  <si>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</si>
  <si>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</si>
  <si>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</si>
  <si>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</si>
  <si>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</si>
  <si>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</si>
  <si>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</si>
  <si>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</si>
  <si>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</si>
  <si>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</si>
  <si>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</si>
  <si>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</si>
  <si>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</si>
  <si>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</si>
  <si>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</si>
  <si>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</si>
  <si>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</si>
  <si>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</si>
  <si>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</si>
  <si>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</si>
  <si>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</si>
  <si>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</si>
  <si>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</si>
  <si>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</si>
  <si>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</si>
  <si>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</si>
  <si>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</si>
  <si>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</si>
  <si>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</si>
  <si>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</si>
  <si>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</si>
  <si>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</si>
  <si>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</si>
  <si>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</si>
  <si>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</si>
  <si>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</si>
  <si>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</si>
  <si>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</si>
  <si>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</si>
  <si>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</si>
  <si>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</si>
  <si>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</si>
  <si>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</si>
  <si>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</si>
  <si>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</si>
  <si>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</si>
  <si>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</si>
  <si>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</si>
  <si>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</si>
  <si>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</si>
  <si>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</si>
  <si>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</si>
  <si>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</si>
  <si>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</si>
  <si>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</si>
  <si>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</si>
  <si>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</si>
  <si>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</si>
  <si>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</si>
  <si>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</si>
  <si>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</si>
  <si>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</si>
  <si>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</si>
  <si>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</si>
  <si>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</si>
  <si>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</si>
  <si>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</si>
  <si>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</si>
  <si>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</si>
  <si>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</si>
  <si>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</si>
  <si>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</si>
  <si>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</si>
  <si>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</si>
  <si>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</si>
  <si>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</si>
  <si>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</si>
  <si>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</si>
  <si>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</si>
  <si>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</si>
  <si>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</si>
  <si>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</si>
  <si>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</si>
  <si>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</si>
  <si>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</si>
  <si>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</si>
  <si>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</si>
  <si>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</si>
  <si>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</si>
  <si>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</si>
  <si>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</si>
  <si>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</si>
  <si>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</si>
  <si>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</si>
  <si>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</si>
  <si>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</si>
  <si>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</si>
  <si>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</si>
  <si>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</si>
  <si>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</si>
  <si>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</si>
  <si>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</si>
  <si>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</si>
  <si>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</si>
  <si>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</si>
  <si>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</si>
  <si>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</si>
  <si>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</si>
  <si>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</si>
  <si>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</si>
  <si>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</si>
  <si>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</si>
  <si>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</si>
  <si>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</si>
  <si>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</si>
  <si>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</si>
  <si>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</si>
  <si>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</si>
  <si>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</si>
  <si>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</si>
  <si>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</si>
  <si>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</si>
  <si>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</si>
  <si>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</si>
  <si>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</si>
  <si>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</si>
  <si>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</si>
  <si>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</si>
  <si>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</si>
  <si>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</si>
  <si>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</si>
  <si>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</si>
  <si>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</si>
  <si>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</si>
  <si>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</si>
  <si>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</si>
  <si>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</si>
  <si>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</si>
  <si>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</si>
  <si>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</si>
  <si>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</si>
  <si>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</si>
  <si>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</si>
  <si>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</si>
  <si>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</si>
  <si>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</si>
  <si>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</si>
  <si>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</si>
  <si>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</si>
  <si>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</si>
  <si>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</si>
  <si>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</si>
  <si>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</si>
  <si>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</si>
  <si>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</si>
  <si>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</si>
  <si>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</si>
  <si>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</si>
  <si>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</si>
  <si>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</si>
  <si>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</si>
  <si>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</si>
  <si>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</si>
  <si>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</si>
  <si>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</si>
  <si>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</si>
  <si>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</si>
  <si>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</si>
  <si>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</si>
  <si>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</si>
  <si>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</si>
  <si>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</si>
  <si>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</si>
  <si>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</si>
  <si>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</si>
  <si>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</si>
  <si>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</si>
  <si>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</si>
  <si>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</si>
  <si>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</si>
  <si>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</si>
  <si>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</si>
  <si>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</si>
  <si>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</si>
  <si>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</si>
  <si>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</si>
  <si>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</si>
  <si>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</si>
  <si>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</si>
  <si>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</si>
  <si>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</si>
  <si>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</si>
  <si>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</si>
  <si>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</si>
  <si>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</si>
  <si>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</si>
  <si>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</si>
  <si>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</si>
  <si>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</si>
  <si>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</si>
  <si>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</si>
  <si>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</si>
  <si>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</si>
  <si>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</si>
  <si>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</si>
  <si>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</si>
  <si>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</si>
  <si>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</si>
  <si>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</si>
  <si>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</si>
  <si>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</si>
  <si>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</si>
  <si>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</si>
  <si>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</si>
  <si>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</si>
  <si>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</si>
  <si>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</si>
  <si>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</si>
  <si>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</si>
  <si>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</si>
  <si>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</si>
  <si>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</si>
  <si>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</si>
  <si>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</si>
  <si>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</si>
  <si>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</si>
  <si>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</si>
  <si>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</si>
  <si>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</si>
  <si>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</si>
  <si>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</si>
  <si>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</si>
  <si>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</si>
  <si>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</si>
  <si>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</si>
  <si>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</si>
  <si>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</si>
  <si>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</si>
  <si>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</si>
  <si>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</si>
  <si>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</si>
  <si>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</si>
  <si>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</si>
  <si>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</si>
  <si>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</si>
  <si>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</si>
  <si>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</si>
  <si>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</si>
  <si>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</si>
  <si>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</si>
  <si>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</si>
  <si>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</si>
  <si>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</si>
  <si>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</si>
  <si>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</si>
  <si>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</si>
  <si>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</si>
  <si>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</si>
  <si>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</si>
  <si>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</si>
  <si>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</si>
  <si>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</si>
  <si>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</si>
  <si>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</si>
  <si>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</si>
  <si>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</si>
  <si>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</si>
  <si>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</si>
  <si>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</si>
  <si>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</si>
  <si>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</si>
  <si>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</si>
  <si>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</si>
  <si>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</si>
  <si>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</si>
  <si>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</si>
  <si>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</si>
  <si>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</si>
  <si>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</si>
  <si>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</si>
  <si>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</si>
  <si>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</si>
  <si>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</si>
  <si>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</si>
  <si>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</si>
  <si>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</si>
  <si>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</si>
  <si>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</si>
  <si>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</si>
  <si>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</si>
  <si>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</si>
  <si>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</si>
  <si>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</si>
  <si>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</si>
  <si>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</si>
  <si>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</si>
  <si>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</si>
  <si>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</si>
  <si>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</si>
  <si>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</si>
  <si>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</si>
  <si>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</si>
  <si>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</si>
  <si>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</si>
  <si>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</si>
  <si>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</si>
  <si>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</si>
  <si>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</si>
  <si>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</si>
  <si>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</si>
  <si>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</si>
  <si>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</si>
  <si>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</si>
  <si>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</si>
  <si>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</si>
  <si>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</si>
  <si>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</si>
  <si>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</si>
  <si>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</si>
  <si>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</si>
  <si>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</si>
  <si>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</si>
  <si>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</si>
  <si>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</si>
  <si>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</si>
  <si>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</si>
  <si>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</si>
  <si>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</si>
  <si>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</si>
  <si>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</si>
  <si>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</si>
  <si>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</si>
  <si>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</si>
  <si>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</si>
  <si>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</si>
  <si>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</si>
  <si>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</si>
  <si>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</si>
  <si>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</si>
  <si>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</si>
  <si>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</si>
  <si>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</si>
  <si>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</si>
  <si>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</si>
  <si>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</si>
  <si>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</si>
  <si>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</si>
  <si>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</si>
  <si>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</si>
  <si>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</si>
  <si>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</si>
  <si>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</si>
  <si>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</si>
  <si>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</si>
  <si>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</si>
  <si>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</si>
  <si>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</si>
  <si>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</si>
  <si>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</si>
  <si>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</si>
  <si>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</si>
  <si>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</si>
  <si>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</si>
  <si>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</si>
  <si>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</si>
  <si>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</si>
  <si>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</si>
  <si>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</si>
  <si>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</si>
  <si>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</si>
  <si>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</si>
  <si>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</si>
  <si>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</si>
  <si>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</si>
  <si>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</si>
  <si>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</si>
  <si>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</si>
  <si>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</si>
  <si>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</si>
  <si>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</si>
  <si>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</si>
  <si>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</si>
  <si>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</si>
  <si>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</si>
  <si>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</si>
  <si>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</si>
  <si>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</si>
  <si>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</si>
  <si>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</si>
  <si>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</si>
  <si>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</si>
  <si>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</si>
  <si>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</si>
  <si>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</si>
  <si>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</si>
  <si>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</si>
  <si>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</si>
  <si>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</si>
  <si>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</si>
  <si>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</si>
  <si>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</si>
  <si>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</si>
  <si>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</si>
  <si>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</si>
  <si>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</si>
  <si>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</si>
  <si>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</si>
  <si>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</si>
  <si>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</si>
  <si>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</si>
  <si>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</si>
  <si>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</si>
  <si>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</si>
  <si>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</si>
  <si>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</si>
  <si>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</si>
  <si>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</si>
  <si>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</si>
  <si>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</si>
  <si>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</si>
  <si>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</si>
  <si>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</si>
  <si>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</si>
  <si>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</si>
  <si>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</si>
  <si>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</si>
  <si>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</si>
  <si>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</si>
  <si>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</si>
  <si>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</si>
  <si>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</si>
  <si>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</si>
  <si>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</si>
  <si>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</si>
  <si>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</si>
  <si>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</si>
  <si>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</si>
  <si>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</si>
  <si>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</si>
  <si>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</si>
  <si>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</si>
  <si>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</si>
  <si>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</si>
  <si>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</si>
  <si>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</si>
  <si>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</si>
  <si>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</si>
  <si>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</si>
  <si>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</si>
  <si>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</si>
  <si>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</si>
  <si>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</si>
  <si>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</si>
  <si>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</si>
  <si>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</si>
  <si>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</si>
  <si>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</si>
  <si>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</si>
  <si>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</si>
  <si>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</si>
  <si>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</si>
  <si>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</si>
  <si>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</si>
  <si>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</si>
  <si>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</si>
  <si>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</si>
  <si>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</si>
  <si>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</si>
  <si>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</si>
  <si>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</si>
  <si>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</si>
  <si>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</si>
  <si>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</si>
  <si>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</si>
  <si>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</si>
  <si>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</si>
  <si>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</si>
  <si>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</si>
  <si>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</si>
  <si>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</si>
  <si>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</si>
  <si>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</si>
  <si>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</si>
  <si>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</si>
  <si>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</si>
  <si>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</si>
  <si>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</si>
  <si>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</si>
  <si>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</si>
  <si>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</si>
  <si>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</si>
  <si>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</si>
  <si>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</si>
  <si>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</si>
  <si>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</si>
  <si>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</si>
  <si>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</si>
  <si>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</si>
  <si>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</si>
  <si>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</si>
  <si>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</si>
  <si>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</si>
  <si>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</si>
  <si>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</si>
  <si>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</si>
  <si>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</si>
  <si>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</si>
  <si>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</si>
  <si>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</si>
  <si>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</si>
  <si>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</si>
  <si>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</si>
  <si>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</si>
  <si>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</si>
  <si>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</si>
  <si>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</si>
  <si>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</si>
  <si>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</si>
  <si>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</si>
  <si>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</si>
  <si>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</si>
  <si>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</si>
  <si>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</si>
  <si>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</si>
  <si>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</si>
  <si>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</si>
  <si>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</si>
  <si>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</si>
  <si>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</si>
  <si>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</si>
  <si>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</si>
  <si>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</si>
  <si>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</si>
  <si>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</si>
  <si>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</si>
  <si>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</si>
  <si>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</si>
  <si>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</si>
  <si>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</si>
  <si>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</si>
  <si>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</si>
  <si>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</si>
  <si>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</si>
  <si>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</si>
  <si>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</si>
  <si>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</si>
  <si>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</si>
  <si>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</si>
  <si>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</si>
  <si>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</si>
  <si>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</si>
  <si>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</si>
  <si>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</si>
  <si>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</si>
  <si>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</si>
  <si>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</si>
  <si>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</si>
  <si>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</si>
  <si>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</si>
  <si>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</si>
  <si>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</si>
  <si>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</si>
  <si>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</si>
  <si>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</si>
  <si>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</si>
  <si>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</si>
  <si>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</si>
  <si>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</si>
  <si>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</si>
  <si>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</si>
  <si>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</si>
  <si>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</si>
  <si>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</si>
  <si>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</si>
  <si>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</si>
  <si>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</si>
  <si>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</si>
  <si>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</si>
  <si>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</si>
  <si>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</si>
  <si>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</si>
  <si>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</si>
  <si>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</si>
  <si>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</si>
  <si>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</si>
  <si>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</si>
  <si>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</si>
  <si>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</si>
  <si>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</si>
  <si>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</si>
  <si>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</si>
  <si>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</si>
  <si>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</si>
  <si>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</si>
  <si>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</si>
  <si>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</si>
  <si>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</si>
  <si>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</si>
  <si>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</si>
  <si>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</si>
  <si>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</si>
  <si>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</si>
  <si>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</si>
  <si>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</si>
  <si>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</si>
  <si>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</si>
  <si>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</si>
  <si>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</si>
  <si>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</si>
  <si>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</si>
  <si>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</si>
  <si>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</si>
  <si>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</si>
  <si>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</si>
  <si>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</si>
  <si>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</si>
  <si>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</si>
  <si>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</si>
  <si>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</si>
  <si>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</si>
  <si>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</si>
  <si>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</si>
  <si>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</si>
  <si>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</si>
  <si>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</si>
  <si>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</si>
  <si>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</si>
  <si>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</si>
  <si>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</si>
  <si>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</si>
  <si>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</si>
  <si>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</si>
  <si>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</si>
  <si>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</si>
  <si>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</si>
  <si>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</si>
  <si>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</si>
  <si>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</si>
  <si>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</si>
  <si>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</si>
  <si>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</si>
  <si>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</si>
  <si>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</si>
  <si>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</si>
  <si>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</si>
  <si>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</si>
  <si>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</si>
  <si>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</si>
  <si>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</si>
  <si>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</si>
  <si>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</si>
  <si>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</si>
  <si>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</si>
  <si>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</si>
  <si>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</si>
  <si>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</si>
  <si>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</si>
  <si>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</si>
  <si>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</si>
  <si>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</si>
  <si>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</si>
  <si>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</si>
  <si>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</si>
  <si>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</si>
  <si>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</si>
  <si>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</si>
  <si>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</si>
  <si>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</si>
  <si>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</si>
  <si>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</si>
  <si>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</si>
  <si>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</si>
  <si>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</si>
  <si>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</si>
  <si>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</si>
  <si>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</si>
  <si>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</si>
  <si>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</si>
  <si>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</si>
  <si>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</si>
  <si>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</si>
  <si>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</si>
  <si>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</si>
  <si>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</si>
  <si>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</si>
  <si>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</si>
  <si>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</si>
  <si>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</si>
  <si>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</si>
  <si>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</si>
  <si>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</si>
  <si>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</si>
  <si>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</si>
  <si>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</si>
  <si>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</si>
  <si>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</si>
  <si>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</si>
  <si>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</si>
  <si>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</si>
  <si>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</si>
  <si>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</si>
  <si>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</si>
  <si>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</si>
  <si>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</si>
  <si>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</si>
  <si>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</si>
  <si>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</si>
  <si>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</si>
  <si>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</si>
  <si>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</si>
  <si>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</si>
  <si>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</si>
  <si>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</si>
  <si>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</si>
  <si>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</si>
  <si>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</si>
  <si>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</si>
  <si>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</si>
  <si>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</si>
  <si>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</si>
  <si>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</si>
  <si>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</si>
  <si>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</si>
  <si>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</si>
  <si>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</si>
  <si>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</si>
  <si>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</si>
  <si>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</si>
  <si>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</si>
  <si>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</si>
  <si>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</si>
  <si>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</si>
  <si>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</si>
  <si>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</si>
  <si>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</si>
  <si>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</si>
  <si>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</si>
  <si>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</si>
  <si>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</si>
  <si>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</si>
  <si>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</si>
  <si>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</si>
  <si>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</si>
  <si>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</si>
  <si>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</si>
  <si>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</si>
  <si>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</si>
  <si>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</si>
  <si>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</si>
  <si>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</si>
  <si>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</si>
  <si>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</si>
  <si>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</si>
  <si>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</si>
  <si>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</si>
  <si>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</si>
  <si>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</si>
  <si>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</si>
  <si>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</si>
  <si>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</si>
  <si>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</si>
  <si>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</si>
  <si>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</si>
  <si>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</si>
  <si>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</si>
  <si>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</si>
  <si>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</si>
  <si>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</si>
  <si>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</si>
  <si>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</si>
  <si>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</si>
  <si>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</si>
  <si>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</si>
  <si>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</si>
  <si>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</si>
  <si>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</si>
  <si>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</si>
  <si>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</si>
  <si>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</si>
  <si>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</si>
  <si>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</si>
  <si>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</si>
  <si>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</si>
  <si>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</si>
  <si>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</si>
  <si>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</si>
  <si>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</si>
  <si>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</si>
  <si>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</si>
  <si>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</si>
  <si>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</si>
  <si>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</si>
  <si>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</si>
  <si>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</si>
  <si>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</si>
  <si>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</si>
  <si>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</si>
  <si>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</si>
  <si>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</si>
  <si>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</si>
  <si>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</si>
  <si>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</si>
  <si>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</si>
  <si>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</si>
  <si>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</si>
  <si>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</si>
  <si>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</si>
  <si>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</si>
  <si>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</si>
  <si>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</si>
  <si>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</si>
  <si>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</si>
  <si>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</si>
  <si>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</si>
  <si>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</si>
  <si>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</si>
  <si>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</si>
  <si>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</si>
  <si>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</si>
  <si>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</si>
  <si>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</si>
  <si>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</si>
  <si>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</si>
  <si>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</si>
  <si>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</si>
  <si>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</si>
  <si>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</si>
  <si>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</si>
  <si>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</si>
  <si>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</si>
  <si>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</si>
  <si>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</si>
  <si>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</si>
  <si>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</si>
  <si>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</si>
  <si>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</si>
  <si>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</si>
  <si>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</si>
  <si>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</si>
  <si>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</si>
  <si>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</si>
  <si>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</si>
  <si>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</si>
  <si>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</si>
  <si>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</si>
  <si>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</si>
  <si>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</si>
  <si>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</si>
  <si>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</si>
  <si>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</si>
  <si>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</si>
  <si>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</si>
  <si>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</si>
  <si>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</si>
  <si>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</si>
  <si>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</si>
  <si>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</si>
  <si>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</si>
  <si>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</si>
  <si>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</si>
  <si>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</si>
  <si>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</si>
  <si>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</si>
  <si>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</si>
  <si>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</si>
  <si>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</si>
  <si>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</si>
  <si>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</si>
  <si>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</si>
  <si>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</si>
  <si>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</si>
  <si>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</si>
  <si>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</si>
  <si>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</si>
  <si>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</si>
  <si>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</si>
  <si>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</si>
  <si>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</si>
  <si>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</si>
  <si>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</si>
  <si>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</si>
  <si>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</si>
  <si>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</si>
  <si>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</si>
  <si>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</si>
  <si>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</si>
  <si>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</si>
  <si>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</si>
  <si>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</si>
  <si>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</si>
  <si>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</si>
  <si>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</si>
  <si>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</si>
  <si>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</si>
  <si>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</si>
  <si>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</si>
  <si>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</si>
  <si>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</si>
  <si>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</si>
  <si>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</si>
  <si>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</si>
  <si>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</si>
  <si>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</si>
  <si>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</si>
  <si>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</si>
  <si>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</si>
  <si>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</si>
  <si>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</si>
  <si>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</si>
  <si>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</si>
  <si>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</si>
  <si>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</si>
  <si>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</si>
  <si>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</si>
  <si>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</si>
  <si>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</si>
  <si>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</si>
  <si>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</si>
  <si>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</si>
  <si>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</si>
  <si>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</si>
  <si>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</si>
  <si>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</si>
  <si>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</si>
  <si>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</si>
  <si>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</si>
  <si>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</si>
  <si>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</si>
  <si>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</si>
  <si>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</si>
  <si>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</si>
  <si>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</si>
  <si>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</si>
  <si>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</si>
  <si>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</si>
  <si>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</si>
  <si>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</si>
  <si>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</si>
  <si>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</si>
  <si>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</si>
  <si>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</si>
  <si>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</si>
  <si>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</si>
  <si>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</si>
  <si>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</si>
  <si>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</si>
  <si>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</si>
  <si>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</si>
  <si>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</si>
  <si>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</si>
  <si>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</si>
  <si>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</si>
  <si>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</si>
  <si>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</si>
  <si>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</si>
  <si>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</si>
  <si>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</si>
  <si>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</si>
  <si>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</si>
  <si>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</si>
  <si>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</si>
  <si>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</si>
  <si>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</si>
  <si>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</si>
  <si>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</si>
  <si>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</si>
  <si>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</si>
  <si>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</si>
  <si>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</si>
  <si>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</si>
  <si>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</si>
  <si>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</si>
  <si>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</si>
  <si>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</si>
  <si>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</si>
  <si>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</si>
  <si>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</si>
  <si>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</si>
  <si>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</si>
  <si>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</si>
  <si>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</si>
  <si>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</si>
  <si>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</si>
  <si>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</si>
  <si>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</si>
  <si>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</si>
  <si>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</si>
  <si>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</si>
  <si>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</si>
  <si>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</si>
  <si>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</si>
  <si>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</si>
  <si>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</si>
  <si>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</si>
  <si>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</si>
  <si>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</si>
  <si>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</si>
  <si>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</si>
  <si>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</si>
  <si>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</si>
  <si>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</si>
  <si>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</si>
  <si>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</si>
  <si>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</si>
  <si>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</si>
  <si>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</si>
  <si>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</si>
  <si>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</si>
  <si>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</si>
  <si>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</si>
  <si>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</si>
  <si>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</si>
  <si>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</si>
  <si>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</si>
  <si>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</si>
  <si>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</si>
  <si>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</si>
  <si>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</si>
  <si>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</si>
  <si>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</si>
  <si>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</si>
  <si>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</si>
  <si>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</si>
  <si>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</si>
  <si>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</si>
  <si>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</si>
  <si>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</si>
  <si>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</si>
  <si>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</si>
  <si>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</si>
  <si>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</si>
  <si>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</si>
  <si>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</si>
  <si>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</si>
  <si>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</si>
  <si>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</si>
  <si>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</si>
  <si>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</si>
  <si>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</si>
  <si>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</si>
  <si>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</si>
  <si>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</si>
  <si>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</si>
  <si>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</si>
  <si>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</si>
  <si>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</si>
  <si>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</si>
  <si>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</si>
  <si>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</si>
  <si>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</si>
  <si>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</si>
  <si>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</si>
  <si>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</si>
  <si>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</si>
  <si>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</si>
  <si>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</si>
  <si>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</si>
  <si>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</si>
  <si>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</si>
  <si>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</si>
  <si>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</si>
  <si>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</si>
  <si>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</si>
  <si>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</si>
  <si>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</si>
  <si>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</si>
  <si>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</si>
  <si>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</si>
  <si>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</si>
  <si>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</si>
  <si>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</si>
  <si>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</si>
  <si>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</si>
  <si>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</si>
  <si>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</si>
  <si>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</si>
  <si>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</si>
  <si>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</si>
  <si>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</si>
  <si>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</si>
  <si>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</si>
  <si>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</si>
  <si>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</si>
  <si>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</si>
  <si>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</si>
  <si>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</si>
  <si>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</si>
  <si>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</si>
  <si>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</si>
  <si>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</si>
  <si>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</si>
  <si>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</si>
  <si>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</si>
  <si>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</si>
  <si>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</si>
  <si>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</si>
  <si>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</si>
  <si>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</si>
  <si>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</si>
  <si>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</si>
  <si>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</si>
  <si>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</si>
  <si>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</si>
  <si>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</si>
  <si>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</si>
  <si>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</si>
  <si>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</si>
  <si>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</si>
  <si>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</si>
  <si>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</si>
  <si>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</si>
  <si>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</si>
  <si>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</si>
  <si>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</si>
  <si>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</si>
  <si>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</si>
  <si>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</si>
  <si>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</si>
  <si>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</si>
  <si>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</si>
  <si>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</si>
  <si>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</si>
  <si>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</si>
  <si>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</si>
  <si>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</si>
  <si>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</si>
  <si>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</si>
  <si>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</si>
  <si>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</si>
  <si>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</si>
  <si>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</si>
  <si>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</si>
  <si>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</si>
  <si>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</si>
  <si>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</si>
  <si>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</si>
  <si>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</si>
  <si>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</si>
  <si>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</si>
  <si>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</si>
  <si>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</si>
  <si>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</si>
  <si>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</si>
  <si>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</si>
  <si>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</si>
  <si>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</si>
  <si>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</si>
  <si>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</si>
  <si>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</si>
  <si>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</si>
  <si>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</si>
  <si>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</si>
  <si>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</si>
  <si>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</si>
  <si>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</si>
  <si>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</si>
  <si>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</si>
  <si>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</si>
  <si>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</si>
  <si>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</si>
  <si>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</si>
  <si>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</si>
  <si>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</si>
  <si>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</si>
  <si>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</si>
  <si>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</si>
  <si>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</si>
  <si>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</si>
  <si>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</si>
  <si>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</si>
  <si>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</si>
  <si>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</si>
  <si>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</si>
  <si>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</si>
  <si>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</si>
  <si>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</si>
  <si>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</si>
  <si>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</si>
  <si>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</si>
  <si>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</si>
  <si>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</si>
  <si>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</si>
  <si>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</si>
  <si>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</si>
  <si>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</si>
  <si>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</si>
  <si>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</si>
  <si>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</si>
  <si>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</si>
  <si>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</si>
  <si>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</si>
  <si>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</si>
  <si>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</si>
  <si>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</si>
  <si>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</si>
  <si>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</si>
  <si>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</si>
  <si>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</si>
  <si>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</si>
  <si>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</si>
  <si>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</si>
  <si>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</si>
  <si>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</si>
  <si>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</si>
  <si>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</si>
  <si>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</si>
  <si>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</si>
  <si>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</si>
  <si>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</si>
  <si>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</si>
  <si>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</si>
  <si>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</si>
  <si>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</si>
  <si>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</si>
  <si>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</si>
  <si>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</si>
  <si>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</si>
  <si>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</si>
  <si>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</si>
  <si>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</si>
  <si>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</si>
  <si>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</si>
  <si>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</si>
  <si>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</si>
  <si>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</si>
  <si>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</si>
  <si>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</si>
  <si>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</si>
  <si>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</si>
  <si>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</si>
  <si>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</si>
  <si>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</si>
  <si>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</si>
  <si>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</si>
  <si>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</si>
  <si>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</si>
  <si>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</si>
  <si>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</si>
  <si>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</si>
  <si>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</si>
  <si>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</si>
  <si>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</si>
  <si>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</si>
  <si>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</si>
  <si>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</si>
  <si>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</si>
  <si>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</si>
  <si>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</si>
  <si>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</si>
  <si>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</si>
  <si>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</si>
  <si>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</si>
  <si>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</si>
  <si>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</si>
  <si>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</si>
  <si>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</si>
  <si>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</si>
  <si>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</si>
  <si>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</si>
  <si>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</si>
  <si>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</si>
  <si>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</si>
  <si>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</si>
  <si>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</si>
  <si>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</si>
  <si>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</si>
  <si>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</si>
  <si>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</si>
  <si>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</si>
  <si>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</si>
  <si>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</si>
  <si>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</si>
  <si>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</si>
  <si>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</si>
  <si>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</si>
  <si>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</si>
  <si>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</si>
  <si>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</si>
  <si>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</si>
  <si>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</si>
  <si>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</si>
  <si>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</si>
  <si>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</si>
  <si>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</si>
  <si>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</si>
  <si>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</si>
  <si>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</si>
  <si>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</si>
  <si>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</si>
  <si>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</si>
  <si>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</si>
  <si>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</si>
  <si>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</si>
  <si>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</si>
  <si>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</si>
  <si>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</si>
  <si>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</si>
  <si>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</si>
  <si>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</si>
  <si>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</si>
  <si>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</si>
  <si>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</si>
  <si>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</si>
  <si>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</si>
  <si>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</si>
  <si>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</si>
  <si>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</si>
  <si>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</si>
  <si>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</si>
  <si>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</si>
  <si>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</si>
  <si>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</si>
  <si>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</si>
  <si>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</si>
  <si>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</si>
  <si>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</si>
  <si>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</si>
  <si>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</si>
  <si>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</si>
  <si>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</si>
  <si>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</si>
  <si>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</si>
  <si>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</si>
  <si>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</si>
  <si>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</si>
  <si>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</si>
  <si>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</si>
  <si>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</si>
  <si>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</si>
  <si>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</si>
  <si>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</si>
  <si>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</si>
  <si>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</si>
  <si>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</si>
  <si>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</si>
  <si>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</si>
  <si>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</si>
  <si>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</si>
  <si>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</si>
  <si>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</si>
  <si>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</si>
  <si>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</si>
  <si>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</si>
  <si>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</si>
  <si>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</si>
  <si>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</si>
  <si>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</si>
  <si>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</si>
  <si>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</si>
  <si>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</si>
  <si>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</si>
  <si>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</si>
  <si>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</si>
  <si>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</si>
  <si>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</si>
  <si>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</si>
  <si>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</si>
  <si>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</si>
  <si>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</si>
  <si>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</si>
  <si>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</si>
  <si>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</si>
  <si>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</si>
  <si>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</si>
  <si>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</si>
  <si>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</si>
  <si>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</si>
  <si>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</si>
  <si>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</si>
  <si>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</si>
  <si>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</si>
  <si>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</si>
  <si>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</si>
  <si>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</si>
  <si>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</si>
  <si>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</si>
  <si>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</si>
  <si>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</si>
  <si>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</si>
  <si>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</si>
  <si>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</si>
  <si>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</si>
  <si>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</si>
  <si>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</si>
  <si>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</si>
  <si>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</si>
  <si>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</si>
  <si>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</si>
  <si>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</si>
  <si>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</si>
  <si>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</si>
  <si>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</si>
  <si>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</si>
  <si>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</si>
  <si>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</si>
  <si>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</si>
  <si>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</si>
  <si>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</si>
  <si>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</si>
  <si>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</si>
  <si>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</si>
  <si>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</si>
  <si>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</si>
  <si>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</si>
  <si>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</si>
  <si>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</si>
  <si>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</si>
  <si>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</si>
  <si>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</si>
  <si>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</si>
  <si>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</si>
  <si>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</si>
  <si>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</si>
  <si>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</si>
  <si>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</si>
  <si>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</si>
  <si>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</si>
  <si>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</si>
  <si>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</si>
  <si>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</si>
  <si>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</si>
  <si>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</si>
  <si>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</si>
  <si>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</si>
  <si>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</si>
  <si>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</si>
  <si>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</si>
  <si>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</si>
  <si>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</si>
  <si>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</si>
  <si>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</si>
  <si>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</si>
  <si>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</si>
  <si>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</si>
  <si>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</si>
  <si>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</si>
  <si>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</si>
  <si>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</si>
  <si>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</si>
  <si>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</si>
  <si>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</si>
  <si>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</si>
  <si>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</si>
  <si>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</si>
  <si>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</si>
  <si>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</si>
  <si>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</si>
  <si>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</si>
  <si>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</si>
  <si>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</si>
  <si>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</si>
  <si>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</si>
  <si>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</si>
  <si>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</si>
  <si>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</si>
  <si>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</si>
  <si>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</si>
  <si>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</si>
  <si>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</si>
  <si>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</si>
  <si>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</si>
  <si>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</si>
  <si>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</si>
  <si>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</si>
  <si>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</si>
  <si>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</si>
  <si>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</si>
  <si>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</si>
  <si>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</si>
  <si>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</si>
  <si>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</si>
  <si>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</si>
  <si>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</si>
  <si>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</si>
  <si>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</si>
  <si>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</si>
  <si>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</si>
  <si>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</si>
  <si>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</si>
  <si>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</si>
  <si>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</si>
  <si>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</si>
  <si>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</si>
  <si>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</si>
  <si>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</si>
  <si>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</si>
  <si>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</si>
  <si>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</si>
  <si>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</si>
  <si>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</si>
  <si>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</si>
  <si>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</si>
  <si>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</si>
  <si>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</si>
  <si>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</si>
  <si>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</si>
  <si>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</si>
  <si>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</si>
  <si>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</si>
  <si>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</si>
  <si>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</si>
  <si>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</si>
  <si>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</si>
  <si>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</si>
  <si>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</si>
  <si>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</si>
  <si>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</si>
  <si>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</si>
  <si>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</si>
  <si>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</si>
  <si>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</si>
  <si>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</si>
  <si>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</si>
  <si>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</si>
  <si>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</si>
  <si>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</si>
  <si>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</si>
  <si>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</si>
  <si>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</si>
  <si>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</si>
  <si>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</si>
  <si>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</si>
  <si>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</si>
  <si>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</si>
  <si>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</si>
  <si>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</si>
  <si>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</si>
  <si>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</si>
  <si>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</si>
  <si>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</si>
  <si>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</si>
  <si>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</si>
  <si>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</si>
  <si>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</si>
  <si>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</si>
  <si>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</si>
  <si>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</si>
  <si>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</si>
  <si>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</si>
  <si>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</si>
  <si>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</si>
  <si>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</si>
  <si>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</si>
  <si>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</si>
  <si>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</si>
  <si>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</si>
  <si>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</si>
  <si>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</si>
  <si>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</si>
  <si>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</si>
  <si>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</si>
  <si>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</si>
  <si>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</si>
  <si>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</si>
  <si>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</si>
  <si>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</si>
  <si>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</si>
  <si>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</si>
  <si>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</si>
  <si>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</si>
  <si>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</si>
  <si>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</si>
  <si>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</si>
  <si>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</si>
  <si>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</si>
  <si>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</si>
  <si>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</si>
  <si>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</si>
  <si>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</si>
  <si>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</si>
  <si>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</si>
  <si>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</si>
  <si>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</si>
  <si>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</si>
  <si>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</si>
  <si>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</si>
  <si>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</si>
  <si>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</si>
  <si>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</si>
  <si>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</si>
  <si>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</si>
  <si>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</si>
  <si>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</si>
  <si>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</si>
  <si>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</si>
  <si>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</si>
  <si>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</si>
  <si>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</si>
  <si>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</si>
  <si>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</si>
  <si>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</si>
  <si>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</si>
  <si>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</si>
  <si>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</si>
  <si>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</si>
  <si>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</si>
  <si>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</si>
  <si>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</si>
  <si>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</si>
  <si>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</si>
  <si>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</si>
  <si>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</si>
  <si>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</si>
  <si>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</si>
  <si>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</si>
  <si>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</si>
  <si>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</si>
  <si>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</si>
  <si>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</si>
  <si>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</si>
  <si>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</si>
  <si>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</si>
  <si>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</si>
  <si>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</si>
  <si>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</si>
  <si>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</si>
  <si>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</si>
  <si>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</si>
  <si>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</si>
  <si>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</si>
  <si>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</si>
  <si>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</si>
  <si>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</si>
  <si>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</si>
  <si>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</si>
  <si>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</si>
  <si>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</si>
  <si>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</si>
  <si>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</si>
  <si>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</si>
  <si>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</si>
  <si>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</si>
  <si>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</si>
  <si>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</si>
  <si>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</si>
  <si>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</si>
  <si>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</si>
  <si>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</si>
  <si>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</si>
  <si>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</si>
  <si>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</si>
  <si>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</si>
  <si>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</si>
  <si>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</si>
  <si>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</si>
  <si>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</si>
  <si>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</si>
  <si>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</si>
  <si>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</si>
  <si>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</si>
  <si>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</si>
  <si>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</si>
  <si>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</si>
  <si>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</si>
  <si>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</si>
  <si>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</si>
  <si>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</si>
  <si>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</si>
  <si>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</si>
  <si>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</si>
  <si>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</si>
  <si>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</si>
  <si>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</si>
  <si>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</si>
  <si>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</si>
  <si>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</si>
  <si>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</si>
  <si>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</si>
  <si>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</si>
  <si>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</si>
  <si>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</si>
  <si>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</si>
  <si>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</si>
  <si>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</si>
  <si>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</si>
  <si>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</si>
  <si>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</si>
  <si>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</si>
  <si>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</si>
  <si>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</si>
  <si>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</si>
  <si>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</si>
  <si>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</si>
  <si>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</si>
  <si>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</si>
  <si>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</si>
  <si>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</si>
  <si>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</si>
  <si>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</si>
  <si>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</si>
  <si>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</si>
  <si>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</si>
  <si>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</si>
  <si>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</si>
  <si>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</si>
  <si>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</si>
  <si>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</si>
  <si>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</si>
  <si>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</si>
  <si>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</si>
  <si>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</si>
  <si>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</si>
  <si>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</si>
  <si>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</si>
  <si>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</si>
  <si>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</si>
  <si>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</si>
  <si>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</si>
  <si>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</si>
  <si>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</si>
  <si>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</si>
  <si>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</si>
  <si>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</si>
  <si>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</si>
  <si>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</si>
  <si>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</si>
  <si>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</si>
  <si>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</si>
  <si>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</si>
  <si>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</si>
  <si>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</si>
  <si>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</si>
  <si>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</si>
  <si>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</si>
  <si>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</si>
  <si>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</si>
  <si>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</si>
  <si>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</si>
  <si>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</si>
  <si>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</si>
  <si>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</si>
  <si>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</si>
  <si>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</si>
  <si>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</si>
  <si>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</si>
  <si>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</si>
  <si>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</si>
  <si>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</si>
  <si>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</si>
  <si>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</si>
  <si>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</si>
  <si>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</si>
  <si>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</si>
  <si>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</si>
  <si>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</si>
  <si>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</si>
  <si>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</si>
  <si>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</si>
  <si>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</si>
  <si>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</si>
  <si>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</si>
  <si>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</si>
  <si>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</si>
  <si>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</si>
  <si>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</si>
  <si>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</si>
  <si>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</si>
  <si>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</si>
  <si>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</si>
  <si>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</si>
  <si>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</si>
  <si>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</si>
  <si>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</si>
  <si>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</si>
  <si>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</si>
  <si>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</si>
  <si>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</si>
  <si>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</si>
  <si>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</si>
  <si>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</si>
  <si>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</si>
  <si>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</si>
  <si>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</si>
  <si>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</si>
  <si>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</si>
  <si>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</si>
  <si>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</si>
  <si>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</si>
  <si>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</si>
  <si>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</si>
  <si>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</si>
  <si>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</si>
  <si>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</si>
  <si>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</si>
  <si>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</si>
  <si>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</si>
  <si>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</si>
  <si>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</si>
  <si>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</si>
  <si>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</si>
  <si>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</si>
  <si>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</si>
  <si>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</si>
  <si>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</si>
  <si>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</si>
  <si>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</si>
  <si>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</si>
  <si>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</si>
  <si>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</si>
  <si>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</si>
  <si>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</si>
  <si>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</si>
  <si>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</si>
  <si>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</si>
  <si>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</si>
  <si>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</si>
  <si>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</si>
  <si>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</si>
  <si>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</si>
  <si>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</si>
  <si>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</si>
  <si>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</si>
  <si>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</si>
  <si>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</si>
  <si>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</si>
  <si>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</si>
  <si>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</si>
  <si>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</si>
  <si>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</si>
  <si>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</si>
  <si>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</si>
  <si>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</si>
  <si>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</si>
  <si>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</si>
  <si>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</si>
  <si>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</si>
  <si>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</si>
  <si>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</si>
  <si>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</si>
  <si>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</si>
  <si>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</si>
  <si>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</si>
  <si>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</si>
  <si>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</si>
  <si>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</si>
  <si>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</si>
  <si>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</si>
  <si>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</si>
  <si>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</si>
  <si>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</si>
  <si>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</si>
  <si>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</si>
  <si>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</si>
  <si>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</si>
  <si>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</si>
  <si>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</si>
  <si>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</si>
  <si>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</si>
  <si>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</si>
  <si>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</si>
  <si>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</si>
  <si>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</si>
  <si>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</si>
  <si>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</si>
  <si>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</si>
  <si>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</si>
  <si>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</si>
  <si>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</si>
  <si>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</si>
  <si>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</si>
  <si>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</si>
  <si>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</si>
  <si>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</si>
  <si>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</si>
  <si>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</si>
  <si>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</si>
  <si>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</si>
  <si>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</si>
  <si>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</si>
  <si>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</si>
  <si>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</si>
  <si>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</si>
  <si>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</si>
  <si>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</si>
  <si>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</si>
  <si>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</si>
  <si>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</si>
  <si>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</si>
  <si>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</si>
  <si>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</si>
  <si>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</si>
  <si>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</si>
  <si>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</si>
  <si>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</si>
  <si>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</si>
  <si>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</si>
  <si>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</si>
  <si>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</si>
  <si>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</si>
  <si>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</si>
  <si>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</si>
  <si>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</si>
  <si>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</si>
  <si>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</si>
  <si>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</si>
  <si>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</si>
  <si>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</si>
  <si>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</si>
  <si>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</si>
  <si>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</si>
  <si>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</si>
  <si>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</si>
  <si>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</si>
  <si>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</si>
  <si>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</si>
  <si>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</si>
  <si>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</si>
  <si>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</si>
  <si>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</si>
  <si>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</si>
  <si>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</si>
  <si>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</si>
  <si>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</si>
  <si>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</si>
  <si>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</si>
  <si>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</si>
  <si>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</si>
  <si>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</si>
  <si>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</si>
  <si>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</si>
  <si>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</si>
  <si>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</si>
  <si>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</si>
  <si>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</si>
  <si>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</si>
  <si>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</si>
  <si>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</si>
  <si>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</si>
  <si>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</si>
  <si>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</si>
  <si>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</si>
  <si>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</si>
  <si>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</si>
  <si>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</si>
  <si>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</si>
  <si>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</si>
  <si>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</si>
  <si>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</si>
  <si>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</si>
  <si>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</si>
  <si>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</si>
  <si>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</si>
  <si>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</si>
  <si>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</si>
  <si>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</si>
  <si>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</si>
  <si>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</si>
  <si>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</si>
  <si>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</si>
  <si>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</si>
  <si>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</si>
  <si>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</si>
  <si>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</si>
  <si>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</si>
  <si>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</si>
  <si>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</si>
  <si>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</si>
  <si>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</si>
  <si>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</si>
  <si>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</si>
  <si>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</si>
  <si>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</si>
  <si>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</si>
  <si>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</si>
  <si>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</si>
  <si>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</si>
  <si>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</si>
  <si>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</si>
  <si>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</si>
  <si>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</si>
  <si>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</si>
  <si>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</si>
  <si>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</si>
  <si>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</si>
  <si>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</si>
  <si>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</si>
  <si>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</si>
  <si>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</si>
  <si>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</si>
  <si>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</si>
  <si>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</si>
  <si>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</si>
  <si>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</si>
  <si>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</si>
  <si>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</si>
  <si>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</si>
  <si>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</si>
  <si>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</si>
  <si>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</si>
  <si>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</si>
  <si>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</si>
  <si>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</si>
  <si>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</si>
  <si>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</si>
  <si>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</si>
  <si>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</si>
  <si>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</si>
  <si>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</si>
  <si>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</si>
  <si>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</si>
  <si>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</si>
  <si>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</si>
  <si>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</si>
  <si>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</si>
  <si>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</si>
  <si>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</si>
  <si>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</si>
  <si>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</si>
  <si>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</si>
  <si>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</si>
  <si>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</si>
  <si>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</si>
  <si>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</si>
  <si>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</si>
  <si>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</si>
  <si>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</si>
  <si>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</si>
  <si>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</si>
  <si>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</si>
  <si>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</si>
  <si>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</si>
  <si>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</si>
  <si>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</si>
  <si>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</si>
  <si>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</si>
  <si>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</si>
  <si>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</si>
  <si>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</si>
  <si>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</si>
  <si>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</si>
  <si>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</si>
  <si>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</si>
  <si>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</si>
  <si>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</si>
  <si>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</si>
  <si>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</si>
  <si>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</si>
  <si>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</si>
  <si>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</si>
  <si>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</si>
  <si>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</si>
  <si>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</si>
  <si>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</si>
  <si>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</si>
  <si>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</si>
  <si>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</si>
  <si>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</si>
  <si>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</si>
  <si>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</si>
  <si>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</si>
  <si>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</si>
  <si>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</si>
  <si>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</si>
  <si>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</si>
  <si>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</si>
  <si>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</si>
  <si>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</si>
  <si>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</si>
  <si>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</si>
  <si>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</si>
  <si>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</si>
  <si>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</si>
  <si>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</si>
  <si>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</si>
  <si>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</si>
  <si>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</si>
  <si>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</si>
  <si>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</si>
  <si>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</si>
  <si>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</si>
  <si>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</si>
  <si>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</si>
  <si>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</si>
  <si>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</si>
  <si>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</si>
  <si>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</si>
  <si>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</si>
  <si>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</si>
  <si>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</si>
  <si>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</si>
  <si>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</si>
  <si>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</si>
  <si>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</si>
  <si>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</si>
  <si>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</si>
  <si>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</si>
  <si>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</si>
  <si>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</si>
  <si>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</si>
  <si>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</si>
  <si>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</si>
  <si>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</si>
  <si>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</si>
  <si>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</si>
  <si>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</si>
  <si>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</si>
  <si>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</si>
  <si>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</si>
  <si>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</si>
  <si>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</si>
  <si>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</si>
  <si>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</si>
  <si>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</si>
  <si>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</si>
  <si>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</si>
  <si>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</si>
  <si>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</si>
  <si>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</si>
  <si>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</si>
  <si>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</si>
  <si>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</si>
  <si>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</si>
  <si>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</si>
  <si>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</si>
  <si>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</si>
  <si>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</si>
  <si>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</si>
  <si>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</si>
  <si>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</si>
  <si>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</si>
  <si>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</si>
  <si>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</si>
  <si>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</si>
  <si>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</si>
  <si>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</si>
  <si>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</si>
  <si>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</si>
  <si>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</si>
  <si>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</si>
  <si>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</si>
  <si>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</si>
  <si>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</si>
  <si>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</si>
  <si>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</si>
  <si>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</si>
  <si>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</si>
  <si>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</si>
  <si>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</si>
  <si>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</si>
  <si>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</si>
  <si>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</si>
  <si>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</si>
  <si>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</si>
  <si>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</si>
  <si>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</si>
  <si>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</si>
  <si>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</si>
  <si>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</si>
  <si>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</si>
  <si>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</si>
  <si>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</si>
  <si>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</si>
  <si>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</si>
  <si>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</si>
  <si>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</si>
  <si>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</si>
  <si>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</si>
  <si>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</si>
  <si>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</si>
  <si>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</si>
  <si>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</si>
  <si>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</si>
  <si>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</si>
  <si>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</si>
  <si>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</si>
  <si>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</si>
  <si>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</si>
  <si>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</si>
  <si>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</si>
  <si>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</si>
  <si>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</si>
  <si>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</si>
  <si>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</si>
  <si>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</si>
  <si>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</si>
  <si>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</si>
  <si>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</si>
  <si>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</si>
  <si>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</si>
  <si>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</si>
  <si>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</si>
  <si>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</si>
  <si>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</si>
  <si>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</si>
  <si>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</si>
  <si>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</si>
  <si>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</si>
  <si>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</si>
  <si>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</si>
  <si>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</si>
  <si>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</si>
  <si>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</si>
  <si>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</si>
  <si>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</si>
  <si>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</si>
  <si>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</si>
  <si>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</si>
  <si>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</si>
  <si>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</si>
  <si>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</si>
  <si>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</si>
  <si>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</si>
  <si>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</si>
  <si>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</si>
  <si>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</si>
  <si>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</si>
  <si>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</si>
  <si>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</si>
  <si>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</si>
  <si>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</si>
  <si>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</si>
  <si>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</si>
  <si>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</si>
  <si>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</si>
  <si>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</si>
  <si>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</si>
  <si>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</si>
  <si>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</si>
  <si>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</si>
  <si>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</si>
  <si>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</si>
  <si>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</si>
  <si>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</si>
  <si>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</si>
  <si>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</si>
  <si>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</si>
  <si>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</si>
  <si>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</si>
  <si>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</si>
  <si>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</si>
  <si>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</si>
  <si>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</si>
  <si>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</si>
  <si>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</si>
  <si>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</si>
  <si>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</si>
  <si>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</si>
  <si>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</si>
  <si>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</si>
  <si>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</si>
  <si>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</si>
  <si>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</si>
  <si>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</si>
  <si>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</si>
  <si>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</si>
  <si>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</si>
  <si>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</si>
  <si>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</si>
  <si>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</si>
  <si>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</si>
  <si>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</si>
  <si>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</si>
  <si>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</si>
  <si>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</si>
  <si>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</si>
  <si>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</si>
  <si>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</si>
  <si>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</si>
  <si>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</si>
  <si>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</si>
  <si>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</si>
  <si>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</si>
  <si>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</si>
  <si>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</si>
  <si>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</si>
  <si>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</si>
  <si>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</si>
  <si>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</si>
  <si>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</si>
  <si>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</si>
  <si>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</si>
  <si>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</si>
  <si>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</si>
  <si>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</si>
  <si>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</si>
  <si>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</si>
  <si>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</si>
  <si>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</si>
  <si>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</si>
  <si>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</si>
  <si>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</si>
  <si>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</si>
  <si>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</si>
  <si>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</si>
  <si>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</si>
  <si>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</si>
  <si>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</si>
  <si>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</si>
  <si>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</si>
  <si>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</si>
  <si>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</si>
  <si>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</si>
  <si>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</si>
  <si>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</si>
  <si>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</si>
  <si>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</si>
  <si>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</si>
  <si>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</si>
  <si>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</si>
  <si>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</si>
  <si>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</si>
  <si>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</si>
  <si>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</si>
  <si>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</si>
  <si>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</si>
  <si>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</si>
  <si>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</si>
  <si>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</si>
  <si>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</si>
  <si>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</si>
  <si>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</si>
  <si>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</si>
  <si>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</si>
  <si>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</si>
  <si>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</si>
  <si>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</si>
  <si>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</si>
  <si>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</si>
  <si>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</si>
  <si>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</si>
  <si>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</si>
  <si>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</si>
  <si>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</si>
  <si>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</si>
  <si>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</si>
  <si>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</si>
  <si>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</si>
  <si>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</si>
  <si>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</si>
  <si>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</si>
  <si>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</si>
  <si>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</si>
  <si>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</si>
  <si>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</si>
  <si>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</si>
  <si>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</si>
  <si>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</si>
  <si>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</si>
  <si>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</si>
  <si>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</si>
  <si>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</si>
  <si>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</si>
  <si>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</si>
  <si>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</si>
  <si>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</si>
  <si>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</si>
  <si>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</si>
  <si>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</si>
  <si>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</si>
  <si>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</si>
  <si>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</si>
  <si>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</si>
  <si>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</si>
  <si>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</si>
  <si>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</si>
  <si>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</si>
  <si>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</si>
  <si>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</si>
  <si>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</si>
  <si>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</si>
  <si>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</si>
  <si>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</si>
  <si>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</si>
  <si>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</si>
  <si>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</si>
  <si>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</si>
  <si>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</si>
  <si>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</si>
  <si>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</si>
  <si>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</si>
  <si>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</si>
  <si>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</si>
  <si>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</si>
  <si>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</si>
  <si>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</si>
  <si>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</si>
  <si>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</si>
  <si>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</si>
  <si>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</si>
  <si>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</si>
  <si>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</si>
  <si>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</si>
  <si>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</si>
  <si>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</si>
  <si>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</si>
  <si>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</si>
  <si>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</si>
  <si>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</si>
  <si>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</si>
  <si>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</si>
  <si>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</si>
  <si>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</si>
  <si>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</si>
  <si>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</si>
  <si>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</si>
  <si>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</si>
  <si>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</si>
  <si>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</si>
  <si>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</si>
  <si>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</si>
  <si>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</si>
  <si>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</si>
  <si>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</si>
  <si>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</si>
  <si>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</si>
  <si>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</si>
  <si>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</si>
  <si>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</si>
  <si>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</si>
  <si>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</si>
  <si>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</si>
  <si>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</si>
  <si>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</si>
  <si>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</si>
  <si>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</si>
  <si>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</si>
  <si>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</si>
  <si>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</si>
  <si>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</si>
  <si>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</si>
  <si>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</si>
  <si>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</si>
  <si>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</si>
  <si>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</si>
  <si>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</si>
  <si>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</si>
  <si>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</si>
  <si>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</si>
  <si>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</si>
  <si>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</si>
  <si>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</si>
  <si>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</si>
  <si>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</si>
  <si>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</si>
  <si>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</si>
  <si>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</si>
  <si>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</si>
  <si>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</si>
  <si>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</si>
  <si>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</si>
  <si>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</si>
  <si>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</si>
  <si>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</si>
  <si>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</si>
  <si>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</si>
  <si>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</si>
  <si>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</si>
  <si>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</si>
  <si>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</si>
  <si>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</si>
  <si>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</si>
  <si>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</si>
  <si>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</si>
  <si>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</si>
  <si>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</si>
  <si>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</si>
  <si>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</si>
  <si>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</si>
  <si>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</si>
  <si>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</si>
  <si>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</si>
  <si>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</si>
  <si>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</si>
  <si>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</si>
  <si>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</si>
  <si>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</si>
  <si>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</si>
  <si>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</si>
  <si>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</si>
  <si>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</si>
  <si>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</si>
  <si>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</si>
  <si>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</si>
  <si>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</si>
  <si>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</si>
  <si>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</si>
  <si>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</si>
  <si>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</si>
  <si>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</si>
  <si>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</si>
  <si>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</si>
  <si>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</si>
  <si>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</si>
  <si>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</si>
  <si>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</si>
  <si>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</si>
  <si>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</si>
  <si>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</si>
  <si>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</si>
  <si>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</si>
  <si>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</si>
  <si>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</si>
  <si>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</si>
  <si>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</si>
  <si>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</si>
  <si>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</si>
  <si>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</si>
  <si>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</si>
  <si>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</si>
  <si>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</si>
  <si>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</si>
  <si>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</si>
  <si>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</si>
  <si>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</si>
  <si>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</si>
  <si>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</si>
  <si>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</si>
  <si>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</si>
  <si>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</si>
  <si>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</si>
  <si>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</si>
  <si>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</si>
  <si>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</si>
  <si>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</si>
  <si>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</si>
  <si>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</si>
  <si>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</si>
  <si>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</si>
  <si>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</si>
  <si>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</si>
  <si>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</si>
  <si>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</si>
  <si>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</si>
  <si>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</si>
  <si>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</si>
  <si>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</si>
  <si>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</si>
  <si>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</si>
  <si>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</si>
  <si>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</si>
  <si>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</si>
  <si>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</si>
  <si>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</si>
  <si>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</si>
  <si>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</si>
  <si>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</si>
  <si>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</si>
  <si>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</si>
  <si>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</si>
  <si>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</si>
  <si>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</si>
  <si>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</si>
  <si>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</si>
  <si>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</si>
  <si>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</si>
  <si>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</si>
  <si>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</si>
  <si>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</si>
  <si>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</si>
  <si>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</si>
  <si>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</si>
  <si>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</si>
  <si>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</si>
  <si>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</si>
  <si>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</si>
  <si>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</si>
  <si>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</si>
  <si>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</si>
  <si>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</si>
  <si>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</si>
  <si>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</si>
  <si>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</si>
  <si>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</si>
  <si>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</si>
  <si>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</si>
  <si>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</si>
  <si>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</si>
  <si>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</si>
  <si>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</si>
  <si>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</si>
  <si>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</si>
  <si>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</si>
  <si>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</si>
  <si>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</si>
  <si>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</si>
  <si>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</si>
  <si>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</si>
  <si>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</si>
  <si>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</si>
  <si>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</si>
  <si>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</si>
  <si>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</si>
  <si>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</si>
  <si>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</si>
  <si>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</si>
  <si>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</si>
  <si>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</si>
  <si>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</si>
  <si>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</si>
  <si>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</si>
  <si>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</si>
  <si>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</si>
  <si>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</si>
  <si>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</si>
  <si>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</si>
  <si>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</si>
  <si>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</si>
  <si>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</si>
  <si>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</si>
  <si>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</si>
  <si>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</si>
  <si>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</si>
  <si>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</si>
  <si>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</si>
  <si>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</si>
  <si>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</si>
  <si>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</si>
  <si>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</si>
  <si>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</si>
  <si>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</si>
  <si>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</si>
  <si>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</si>
  <si>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</si>
  <si>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</si>
  <si>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</si>
  <si>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</si>
  <si>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</si>
  <si>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</si>
  <si>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</si>
  <si>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</si>
  <si>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</si>
  <si>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</si>
  <si>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</si>
  <si>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</si>
  <si>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</si>
  <si>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</si>
  <si>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</si>
  <si>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</si>
  <si>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</si>
  <si>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</si>
  <si>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</si>
  <si>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</si>
  <si>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</si>
  <si>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</si>
  <si>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</si>
  <si>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</si>
  <si>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</si>
  <si>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</si>
  <si>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</si>
  <si>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</si>
  <si>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</si>
  <si>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</si>
  <si>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</si>
  <si>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</si>
  <si>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</si>
  <si>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</si>
  <si>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</si>
  <si>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</si>
  <si>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</si>
  <si>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</si>
  <si>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</si>
  <si>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</si>
  <si>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</si>
  <si>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</si>
  <si>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</si>
  <si>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</si>
  <si>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</si>
  <si>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</si>
  <si>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</si>
  <si>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</si>
  <si>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</si>
  <si>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</si>
  <si>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</si>
  <si>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</si>
  <si>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</si>
  <si>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</si>
  <si>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</si>
  <si>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</si>
  <si>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</si>
  <si>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</si>
  <si>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</si>
  <si>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</si>
  <si>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</si>
  <si>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</si>
  <si>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</si>
  <si>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</si>
  <si>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</si>
  <si>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</si>
  <si>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</si>
  <si>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</si>
  <si>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</si>
  <si>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</si>
  <si>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</si>
  <si>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</si>
  <si>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</si>
  <si>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</si>
  <si>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</si>
  <si>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</si>
  <si>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</si>
  <si>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</si>
  <si>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</si>
  <si>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</si>
  <si>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</si>
  <si>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</si>
  <si>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</si>
  <si>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</si>
  <si>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</si>
  <si>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</si>
  <si>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</si>
  <si>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</si>
  <si>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</si>
  <si>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</si>
  <si>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</si>
  <si>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</si>
  <si>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</si>
  <si>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</si>
  <si>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</si>
  <si>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</si>
  <si>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</si>
  <si>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</si>
  <si>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</si>
  <si>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</si>
  <si>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</si>
  <si>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</si>
  <si>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</si>
  <si>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</si>
  <si>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</si>
  <si>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</si>
  <si>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</si>
  <si>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</si>
  <si>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</si>
  <si>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</si>
  <si>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</si>
  <si>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</si>
  <si>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</si>
  <si>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</si>
  <si>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</si>
  <si>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</si>
  <si>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</si>
  <si>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</si>
  <si>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</si>
  <si>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</si>
  <si>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</si>
  <si>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</si>
  <si>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</si>
  <si>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</si>
  <si>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</si>
  <si>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</si>
  <si>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</si>
  <si>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</si>
  <si>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</si>
  <si>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</si>
  <si>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</si>
  <si>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</si>
  <si>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</si>
  <si>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</si>
  <si>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</si>
  <si>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</si>
  <si>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</si>
  <si>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</si>
  <si>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</si>
  <si>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</si>
  <si>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</si>
  <si>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</si>
  <si>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</si>
  <si>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</si>
  <si>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</si>
  <si>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</si>
  <si>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</si>
  <si>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</si>
  <si>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</si>
  <si>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</si>
  <si>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</si>
  <si>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</si>
  <si>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</si>
  <si>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</si>
  <si>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</si>
  <si>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</si>
  <si>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</si>
  <si>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</si>
  <si>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</si>
  <si>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</si>
  <si>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</si>
  <si>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</si>
  <si>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</si>
  <si>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</si>
  <si>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</si>
  <si>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</si>
  <si>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</si>
  <si>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</si>
  <si>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</si>
  <si>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</si>
  <si>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</si>
  <si>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</si>
  <si>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</si>
  <si>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</si>
  <si>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</si>
  <si>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</si>
  <si>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</si>
  <si>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</si>
  <si>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</si>
  <si>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</si>
  <si>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</si>
  <si>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</si>
  <si>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</si>
  <si>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</si>
  <si>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</si>
  <si>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</si>
  <si>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</si>
  <si>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</si>
  <si>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</si>
  <si>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</si>
  <si>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</si>
  <si>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</si>
  <si>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</si>
  <si>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</si>
  <si>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</si>
  <si>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</si>
  <si>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</si>
  <si>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</si>
  <si>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</si>
  <si>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</si>
  <si>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</si>
  <si>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</si>
  <si>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</si>
  <si>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</si>
  <si>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</si>
  <si>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</si>
  <si>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</si>
  <si>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</si>
  <si>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</si>
  <si>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</si>
  <si>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</si>
  <si>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</si>
  <si>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</si>
  <si>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</si>
  <si>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</si>
  <si>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</si>
  <si>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</si>
  <si>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</si>
  <si>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</si>
  <si>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</si>
  <si>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</si>
  <si>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</si>
  <si>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</si>
  <si>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</si>
  <si>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</si>
  <si>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</si>
  <si>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</si>
  <si>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</si>
  <si>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</si>
  <si>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</si>
  <si>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</si>
  <si>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</si>
  <si>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</si>
  <si>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</si>
  <si>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</si>
  <si>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</si>
  <si>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</si>
  <si>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</si>
  <si>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</si>
  <si>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</si>
  <si>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</si>
  <si>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</si>
  <si>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</si>
  <si>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</si>
  <si>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</si>
  <si>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</si>
  <si>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</si>
  <si>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</si>
  <si>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</si>
  <si>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</si>
  <si>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</si>
  <si>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</si>
  <si>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</si>
  <si>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</si>
  <si>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</si>
  <si>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</si>
  <si>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</si>
  <si>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</si>
  <si>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</si>
  <si>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</si>
  <si>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</si>
  <si>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</si>
  <si>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</si>
  <si>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</si>
  <si>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</si>
  <si>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</si>
  <si>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</si>
  <si>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</si>
  <si>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</si>
  <si>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</si>
  <si>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</si>
  <si>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</si>
  <si>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</si>
  <si>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</si>
  <si>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</si>
  <si>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</si>
  <si>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</si>
  <si>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</si>
  <si>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</si>
  <si>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</si>
  <si>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</si>
  <si>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</si>
  <si>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</si>
  <si>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</si>
  <si>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</si>
  <si>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</si>
  <si>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</si>
  <si>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</si>
  <si>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</si>
  <si>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</si>
  <si>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</si>
  <si>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</si>
  <si>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</si>
  <si>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</si>
  <si>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</si>
  <si>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</si>
  <si>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</si>
  <si>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</si>
  <si>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</si>
  <si>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</si>
  <si>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</si>
  <si>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</si>
  <si>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</si>
  <si>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</si>
  <si>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</si>
  <si>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</si>
  <si>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</si>
  <si>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</si>
  <si>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</si>
  <si>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</si>
  <si>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</si>
  <si>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</si>
  <si>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</si>
  <si>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</si>
  <si>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</si>
  <si>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</si>
  <si>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</si>
  <si>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</si>
  <si>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</si>
  <si>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</si>
  <si>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</si>
  <si>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</si>
  <si>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</si>
  <si>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</si>
  <si>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</si>
  <si>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</si>
  <si>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</si>
  <si>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</si>
  <si>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</si>
  <si>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</si>
  <si>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</si>
  <si>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</si>
  <si>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</si>
  <si>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</si>
  <si>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</si>
  <si>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</si>
  <si>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</si>
  <si>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</si>
  <si>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</si>
  <si>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</si>
  <si>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</si>
  <si>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</si>
  <si>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</si>
  <si>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</si>
  <si>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</si>
  <si>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</si>
  <si>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</si>
  <si>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</si>
  <si>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</si>
  <si>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</si>
  <si>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</si>
  <si>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</si>
  <si>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</si>
  <si>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</si>
  <si>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</si>
  <si>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</si>
  <si>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</si>
  <si>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</si>
  <si>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</si>
  <si>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</si>
  <si>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</si>
  <si>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</si>
  <si>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</si>
  <si>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</si>
  <si>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</si>
  <si>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</si>
  <si>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</si>
  <si>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</si>
  <si>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</si>
  <si>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</si>
  <si>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</si>
  <si>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</si>
  <si>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</si>
  <si>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</si>
  <si>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</si>
  <si>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</si>
  <si>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</si>
  <si>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</si>
  <si>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</si>
  <si>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</si>
  <si>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</si>
  <si>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</si>
  <si>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</si>
  <si>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</si>
  <si>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</si>
  <si>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</si>
  <si>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</si>
  <si>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</si>
  <si>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</si>
  <si>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</si>
  <si>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</si>
  <si>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</si>
  <si>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</si>
  <si>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</si>
  <si>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</si>
  <si>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</si>
  <si>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</si>
  <si>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</si>
  <si>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</si>
  <si>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</si>
  <si>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</si>
  <si>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</si>
  <si>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</si>
  <si>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</si>
  <si>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</si>
  <si>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</si>
  <si>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</si>
  <si>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</si>
  <si>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</si>
  <si>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</si>
  <si>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</si>
  <si>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</si>
  <si>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</si>
  <si>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</si>
  <si>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</si>
  <si>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</si>
  <si>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</si>
  <si>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</si>
  <si>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</si>
  <si>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</si>
  <si>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</si>
  <si>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</si>
  <si>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</si>
  <si>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</si>
  <si>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</si>
  <si>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</si>
  <si>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</si>
  <si>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</si>
  <si>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</si>
  <si>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</si>
  <si>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</si>
  <si>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</si>
  <si>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</si>
  <si>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</si>
  <si>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</si>
  <si>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</si>
  <si>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</si>
  <si>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</si>
  <si>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</si>
  <si>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</si>
  <si>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</si>
  <si>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</si>
  <si>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</si>
  <si>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</si>
  <si>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</si>
  <si>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</si>
  <si>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</si>
  <si>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</si>
  <si>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</si>
  <si>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</si>
  <si>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</si>
  <si>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</si>
  <si>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</si>
  <si>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</si>
  <si>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</si>
  <si>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</si>
  <si>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</si>
  <si>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</si>
  <si>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</si>
  <si>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</si>
  <si>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</si>
  <si>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</si>
  <si>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</si>
  <si>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</si>
  <si>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</si>
  <si>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</si>
  <si>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</si>
  <si>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</si>
  <si>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</si>
  <si>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</si>
  <si>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</si>
  <si>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</si>
  <si>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</si>
  <si>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</si>
  <si>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</si>
  <si>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</si>
  <si>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</si>
  <si>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</si>
  <si>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</si>
  <si>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</si>
  <si>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</si>
  <si>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</si>
  <si>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</si>
  <si>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</si>
  <si>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</si>
  <si>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</si>
  <si>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</si>
  <si>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</si>
  <si>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</si>
  <si>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</si>
  <si>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</si>
  <si>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</si>
  <si>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</si>
  <si>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</si>
  <si>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</si>
  <si>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</si>
  <si>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</si>
  <si>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</si>
  <si>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</si>
  <si>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</si>
  <si>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</si>
  <si>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</si>
  <si>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</si>
  <si>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</si>
  <si>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</si>
  <si>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</si>
  <si>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</si>
  <si>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</si>
  <si>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</si>
  <si>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</si>
  <si>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</si>
  <si>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</si>
  <si>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</si>
  <si>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</si>
  <si>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</si>
  <si>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</si>
  <si>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</si>
  <si>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</si>
  <si>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</si>
  <si>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</si>
  <si>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</si>
  <si>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</si>
  <si>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</si>
  <si>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</si>
  <si>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</si>
  <si>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</si>
  <si>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</si>
  <si>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</si>
  <si>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</si>
  <si>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</si>
  <si>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</si>
  <si>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</si>
  <si>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</si>
  <si>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</si>
  <si>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</si>
  <si>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</si>
  <si>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</si>
  <si>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</si>
  <si>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</si>
  <si>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</si>
  <si>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</si>
  <si>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</si>
  <si>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</si>
  <si>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</si>
  <si>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</si>
  <si>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</si>
  <si>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</si>
  <si>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</si>
  <si>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</si>
  <si>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</si>
  <si>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</si>
  <si>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</si>
  <si>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</si>
  <si>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</si>
  <si>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</si>
  <si>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</si>
  <si>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</si>
  <si>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</si>
  <si>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</si>
  <si>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</si>
  <si>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</si>
  <si>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</si>
  <si>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</si>
  <si>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</si>
  <si>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</si>
  <si>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</si>
  <si>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</si>
  <si>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</si>
  <si>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</si>
  <si>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</si>
  <si>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</si>
  <si>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</si>
  <si>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</si>
  <si>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</si>
  <si>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</si>
  <si>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</si>
  <si>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</si>
  <si>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</si>
  <si>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</si>
  <si>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</si>
  <si>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</si>
  <si>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</si>
  <si>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</si>
  <si>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</si>
  <si>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</si>
  <si>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</si>
  <si>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</si>
  <si>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</si>
  <si>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</si>
  <si>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</si>
  <si>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</si>
  <si>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</si>
  <si>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</si>
  <si>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</si>
  <si>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</si>
  <si>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</si>
  <si>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</si>
  <si>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</si>
  <si>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</si>
  <si>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</si>
  <si>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</si>
  <si>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</si>
  <si>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</si>
  <si>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</si>
  <si>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</si>
  <si>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</si>
  <si>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</si>
  <si>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</si>
  <si>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</si>
  <si>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</si>
  <si>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</si>
  <si>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</si>
  <si>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</si>
  <si>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</si>
  <si>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</si>
  <si>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</si>
  <si>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</si>
  <si>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</si>
  <si>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</si>
  <si>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</si>
  <si>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</si>
  <si>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</si>
  <si>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</si>
  <si>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</si>
  <si>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</si>
  <si>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</si>
  <si>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</si>
  <si>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</si>
  <si>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</si>
  <si>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</si>
  <si>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</si>
  <si>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</si>
  <si>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</si>
  <si>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</si>
  <si>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</si>
  <si>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</si>
  <si>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</si>
  <si>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</si>
  <si>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</si>
  <si>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</si>
  <si>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</si>
  <si>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</si>
  <si>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</si>
  <si>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</si>
  <si>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</si>
  <si>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</si>
  <si>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</si>
  <si>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</si>
  <si>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</si>
  <si>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</si>
  <si>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</si>
  <si>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</si>
  <si>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</si>
  <si>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</si>
  <si>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</si>
  <si>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</si>
  <si>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</si>
  <si>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</si>
  <si>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</si>
  <si>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</si>
  <si>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</si>
  <si>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</si>
  <si>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</si>
  <si>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</si>
  <si>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</si>
  <si>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</si>
  <si>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</si>
  <si>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</si>
  <si>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</si>
  <si>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</si>
  <si>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</si>
  <si>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</si>
  <si>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</si>
  <si>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</si>
  <si>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</si>
  <si>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</si>
  <si>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</si>
  <si>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</si>
  <si>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</si>
  <si>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</si>
  <si>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</si>
  <si>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</si>
  <si>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</si>
  <si>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</si>
  <si>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</si>
  <si>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</si>
  <si>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</si>
  <si>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</si>
  <si>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</si>
  <si>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</si>
  <si>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</si>
  <si>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</si>
  <si>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</si>
  <si>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</si>
  <si>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</si>
  <si>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</si>
  <si>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</si>
  <si>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</si>
  <si>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</si>
  <si>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</si>
  <si>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</si>
  <si>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</si>
  <si>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</si>
  <si>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</si>
  <si>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</si>
  <si>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</si>
  <si>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</si>
  <si>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</si>
  <si>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</si>
  <si>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</si>
  <si>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</si>
  <si>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</si>
  <si>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</si>
  <si>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</si>
  <si>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</si>
  <si>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</si>
  <si>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</si>
  <si>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</si>
  <si>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</si>
  <si>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</si>
  <si>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</si>
  <si>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</si>
  <si>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</si>
  <si>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</si>
  <si>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</si>
  <si>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</si>
  <si>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</si>
  <si>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</si>
  <si>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</si>
  <si>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</si>
  <si>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</si>
  <si>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</si>
  <si>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</si>
  <si>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</si>
  <si>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</si>
  <si>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</si>
  <si>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</si>
  <si>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</si>
  <si>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</si>
  <si>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</si>
  <si>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</si>
  <si>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</si>
  <si>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</si>
  <si>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</si>
  <si>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</si>
  <si>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</si>
  <si>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</si>
  <si>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</si>
  <si>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</si>
  <si>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</si>
  <si>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</si>
  <si>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</si>
  <si>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</si>
  <si>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</si>
  <si>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</si>
  <si>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</si>
  <si>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</si>
  <si>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</si>
  <si>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</si>
  <si>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</si>
  <si>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</si>
  <si>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</si>
  <si>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</si>
  <si>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</si>
  <si>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</si>
  <si>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</si>
  <si>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</si>
  <si>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</si>
  <si>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</si>
  <si>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</si>
  <si>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</si>
  <si>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</si>
  <si>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</si>
  <si>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</si>
  <si>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</si>
  <si>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</si>
  <si>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</si>
  <si>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</si>
  <si>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</si>
  <si>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</si>
  <si>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</si>
  <si>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</si>
  <si>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</si>
  <si>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</si>
  <si>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</si>
  <si>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</si>
  <si>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</si>
  <si>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</si>
  <si>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</si>
  <si>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</si>
  <si>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</si>
  <si>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</si>
  <si>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</si>
  <si>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</si>
  <si>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</si>
  <si>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</si>
  <si>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</si>
  <si>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</si>
  <si>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</si>
  <si>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</si>
  <si>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</si>
  <si>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</si>
  <si>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</si>
  <si>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</si>
  <si>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</si>
  <si>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</si>
  <si>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</si>
  <si>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</si>
  <si>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</si>
  <si>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</si>
  <si>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</si>
  <si>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</si>
  <si>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</si>
  <si>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</si>
  <si>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</si>
  <si>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</si>
  <si>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</si>
  <si>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</si>
  <si>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</si>
  <si>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</si>
  <si>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</si>
  <si>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</si>
  <si>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</si>
  <si>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</si>
  <si>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</si>
  <si>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</si>
  <si>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</si>
  <si>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</si>
  <si>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</si>
  <si>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</si>
  <si>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</si>
  <si>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</si>
  <si>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</si>
  <si>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</si>
  <si>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</si>
  <si>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</si>
  <si>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</si>
  <si>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</si>
  <si>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</si>
  <si>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</si>
  <si>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</si>
  <si>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</si>
  <si>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</si>
  <si>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</si>
  <si>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</si>
  <si>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</si>
  <si>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</si>
  <si>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</si>
  <si>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</si>
  <si>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</si>
  <si>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</si>
  <si>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</si>
  <si>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</si>
  <si>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</si>
  <si>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</si>
  <si>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</si>
  <si>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</si>
  <si>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</si>
  <si>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</si>
  <si>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</si>
  <si>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</si>
  <si>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</si>
  <si>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</si>
  <si>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</si>
  <si>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</si>
  <si>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</si>
  <si>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</si>
  <si>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</si>
  <si>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</si>
  <si>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</si>
  <si>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</si>
  <si>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</si>
  <si>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</si>
  <si>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</si>
  <si>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</si>
  <si>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</si>
  <si>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</si>
  <si>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</si>
  <si>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</si>
  <si>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</si>
  <si>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</si>
  <si>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</si>
  <si>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</si>
  <si>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</si>
  <si>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</si>
  <si>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</si>
  <si>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</si>
  <si>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</si>
  <si>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</si>
  <si>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</si>
  <si>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</si>
  <si>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</si>
  <si>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</si>
  <si>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</si>
  <si>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</si>
  <si>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</si>
  <si>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</si>
  <si>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</si>
  <si>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</si>
  <si>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</si>
  <si>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</si>
  <si>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</si>
  <si>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</si>
  <si>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</si>
  <si>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</si>
  <si>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</si>
  <si>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</si>
  <si>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</si>
  <si>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</si>
  <si>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</si>
  <si>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</si>
  <si>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</si>
  <si>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</si>
  <si>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</si>
  <si>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</si>
  <si>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</si>
  <si>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</si>
  <si>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</si>
  <si>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</si>
  <si>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</si>
  <si>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</si>
  <si>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</si>
  <si>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</si>
  <si>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</si>
  <si>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</si>
  <si>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</si>
  <si>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</si>
  <si>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</si>
  <si>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</si>
  <si>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</si>
  <si>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</si>
  <si>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</si>
  <si>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</si>
  <si>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</si>
  <si>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</si>
  <si>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</si>
  <si>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</si>
  <si>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</si>
  <si>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</si>
  <si>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</si>
  <si>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</si>
  <si>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</si>
  <si>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</si>
  <si>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</si>
  <si>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</si>
  <si>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</si>
  <si>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</si>
  <si>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</si>
  <si>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</si>
  <si>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</si>
  <si>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</si>
  <si>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</si>
  <si>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</si>
  <si>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</si>
  <si>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</si>
  <si>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</si>
  <si>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</si>
  <si>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</si>
  <si>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</si>
  <si>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</si>
  <si>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</si>
  <si>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</si>
  <si>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</si>
  <si>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</si>
  <si>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</si>
  <si>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</si>
  <si>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</si>
  <si>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</si>
  <si>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</si>
  <si>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</si>
  <si>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</si>
  <si>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</si>
  <si>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</si>
  <si>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</si>
  <si>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</si>
  <si>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</si>
  <si>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</si>
  <si>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</si>
  <si>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</si>
  <si>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</si>
  <si>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</si>
  <si>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</si>
  <si>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</si>
  <si>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</si>
  <si>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</si>
  <si>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</si>
  <si>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</si>
  <si>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</si>
  <si>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</si>
  <si>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</si>
  <si>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</si>
  <si>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</si>
  <si>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</si>
  <si>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</si>
  <si>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</si>
  <si>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</si>
  <si>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</si>
  <si>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</si>
  <si>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</si>
  <si>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</si>
  <si>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</si>
  <si>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</si>
  <si>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</si>
  <si>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</si>
  <si>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</si>
  <si>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</si>
  <si>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</si>
  <si>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</si>
  <si>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</si>
  <si>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</si>
  <si>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</si>
  <si>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</si>
  <si>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</si>
  <si>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</si>
  <si>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</si>
  <si>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</si>
  <si>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</si>
  <si>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</si>
  <si>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</si>
  <si>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</si>
  <si>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</si>
  <si>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</si>
  <si>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</si>
  <si>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</si>
  <si>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</si>
  <si>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</si>
  <si>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</si>
  <si>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</si>
  <si>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</si>
  <si>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</si>
  <si>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</si>
  <si>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</si>
  <si>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</si>
  <si>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</si>
  <si>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</si>
  <si>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</si>
  <si>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</si>
  <si>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</si>
  <si>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</si>
  <si>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</si>
  <si>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</si>
  <si>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</si>
  <si>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</si>
  <si>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</si>
  <si>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</si>
  <si>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</si>
  <si>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</si>
  <si>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</si>
  <si>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</si>
  <si>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</si>
  <si>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</si>
  <si>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</si>
  <si>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</si>
  <si>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</si>
  <si>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</si>
  <si>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</si>
  <si>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</si>
  <si>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</si>
  <si>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</si>
  <si>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</si>
  <si>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</si>
  <si>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</si>
  <si>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</si>
  <si>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</si>
  <si>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</si>
  <si>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</si>
  <si>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</si>
  <si>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</si>
  <si>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</si>
  <si>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</si>
  <si>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</si>
  <si>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</si>
  <si>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</si>
  <si>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</si>
  <si>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</si>
  <si>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</si>
  <si>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</si>
  <si>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</si>
  <si>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</si>
  <si>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</si>
  <si>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</si>
  <si>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</si>
  <si>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</si>
  <si>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</si>
  <si>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</si>
  <si>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</si>
  <si>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</si>
  <si>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</si>
  <si>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</si>
  <si>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</si>
  <si>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</si>
  <si>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</si>
  <si>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</si>
  <si>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</si>
  <si>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</si>
  <si>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</si>
  <si>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</si>
  <si>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</si>
  <si>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</si>
  <si>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</si>
  <si>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</si>
  <si>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</si>
  <si>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</si>
  <si>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</si>
  <si>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</si>
  <si>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</si>
  <si>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</si>
  <si>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</si>
  <si>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</si>
  <si>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</si>
  <si>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</si>
  <si>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</si>
  <si>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</si>
  <si>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</si>
  <si>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</si>
  <si>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</si>
  <si>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</si>
  <si>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</si>
  <si>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</si>
  <si>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</si>
  <si>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</si>
  <si>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</si>
  <si>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</si>
  <si>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</si>
  <si>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</si>
  <si>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</si>
  <si>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</si>
  <si>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</si>
  <si>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</si>
  <si>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</si>
  <si>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</si>
  <si>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</si>
  <si>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</si>
  <si>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</si>
  <si>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</si>
  <si>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</si>
  <si>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</si>
  <si>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</si>
  <si>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</si>
  <si>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</si>
  <si>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</si>
  <si>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</si>
  <si>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</si>
  <si>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</si>
  <si>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</si>
  <si>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</si>
  <si>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</si>
  <si>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</si>
  <si>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</si>
  <si>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</si>
  <si>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</si>
  <si>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</si>
  <si>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</si>
  <si>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</si>
  <si>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</si>
  <si>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</si>
  <si>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</si>
  <si>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</si>
  <si>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</si>
  <si>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</si>
  <si>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</si>
  <si>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</si>
  <si>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</si>
  <si>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</si>
  <si>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</si>
  <si>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</si>
  <si>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</si>
  <si>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</si>
  <si>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</si>
  <si>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</si>
  <si>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</si>
  <si>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</si>
  <si>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</si>
  <si>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</si>
  <si>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</si>
  <si>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</si>
  <si>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</si>
  <si>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</si>
  <si>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</si>
  <si>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</si>
  <si>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</si>
  <si>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</si>
  <si>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</si>
  <si>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</si>
  <si>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</si>
  <si>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</si>
  <si>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</si>
  <si>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</si>
  <si>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</si>
  <si>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</si>
  <si>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</si>
  <si>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</si>
  <si>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</si>
  <si>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</si>
  <si>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</si>
  <si>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</si>
  <si>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</si>
  <si>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</si>
  <si>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</si>
  <si>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</si>
  <si>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</si>
  <si>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</si>
  <si>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</si>
  <si>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</si>
  <si>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</si>
  <si>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</si>
  <si>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</si>
  <si>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</si>
  <si>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</si>
  <si>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</si>
  <si>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</si>
  <si>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</si>
  <si>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</si>
  <si>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</si>
  <si>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</si>
  <si>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</si>
  <si>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</si>
  <si>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</si>
  <si>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</si>
  <si>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</si>
  <si>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</si>
  <si>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</si>
  <si>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</si>
  <si>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</si>
  <si>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</si>
  <si>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</si>
  <si>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</si>
  <si>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</si>
  <si>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</si>
  <si>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</si>
  <si>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</si>
  <si>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</si>
  <si>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</si>
  <si>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</si>
  <si>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</si>
  <si>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</si>
  <si>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</si>
  <si>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</si>
  <si>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</si>
  <si>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</si>
  <si>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</si>
  <si>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</si>
  <si>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</si>
  <si>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</si>
  <si>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</si>
  <si>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</si>
  <si>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</si>
  <si>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</si>
  <si>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</si>
  <si>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</si>
  <si>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</si>
  <si>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</si>
  <si>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</si>
  <si>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</si>
  <si>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</si>
  <si>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</si>
  <si>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</si>
  <si>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</si>
  <si>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</si>
  <si>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</si>
  <si>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</si>
  <si>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</si>
  <si>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</si>
  <si>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</si>
  <si>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</si>
  <si>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</si>
  <si>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</si>
  <si>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</si>
  <si>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</si>
  <si>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</si>
  <si>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</si>
  <si>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</si>
  <si>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</si>
  <si>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</si>
  <si>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</si>
  <si>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</si>
  <si>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</si>
  <si>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</si>
  <si>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</si>
  <si>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</si>
  <si>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</si>
  <si>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</si>
  <si>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</si>
  <si>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</si>
  <si>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</si>
  <si>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</si>
  <si>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</si>
  <si>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</si>
  <si>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</si>
  <si>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</si>
  <si>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</si>
  <si>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</si>
  <si>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</si>
  <si>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</si>
  <si>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</si>
  <si>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</si>
  <si>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</si>
  <si>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</si>
  <si>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</si>
  <si>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</si>
  <si>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</si>
  <si>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</si>
  <si>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</si>
  <si>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</si>
  <si>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</si>
  <si>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</si>
  <si>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</si>
  <si>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</si>
  <si>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</si>
  <si>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</si>
  <si>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</si>
  <si>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</si>
  <si>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</si>
  <si>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</si>
  <si>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</si>
  <si>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</si>
  <si>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</si>
  <si>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</si>
  <si>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</si>
  <si>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</si>
  <si>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</si>
  <si>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</si>
  <si>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</si>
  <si>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</si>
  <si>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</si>
  <si>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</si>
  <si>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</si>
  <si>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</si>
  <si>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</si>
  <si>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</si>
  <si>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</si>
  <si>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</si>
  <si>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</si>
  <si>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</si>
  <si>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</si>
  <si>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</si>
  <si>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</si>
  <si>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</si>
  <si>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</si>
  <si>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</si>
  <si>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</si>
  <si>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</si>
  <si>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</si>
  <si>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</si>
  <si>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</si>
  <si>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</si>
  <si>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</si>
  <si>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</si>
  <si>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</si>
  <si>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</si>
  <si>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</si>
  <si>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</si>
  <si>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</si>
  <si>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</si>
  <si>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</si>
  <si>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</si>
  <si>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</si>
  <si>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</si>
  <si>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</si>
  <si>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</si>
  <si>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</si>
  <si>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</si>
  <si>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</si>
  <si>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</si>
  <si>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</si>
  <si>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</si>
  <si>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</si>
  <si>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</si>
  <si>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</si>
  <si>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</si>
  <si>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</si>
  <si>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</si>
  <si>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</si>
  <si>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</si>
  <si>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</si>
  <si>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</si>
  <si>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</si>
  <si>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</si>
  <si>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</si>
  <si>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</si>
  <si>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</si>
  <si>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</si>
  <si>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</si>
  <si>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</si>
  <si>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</si>
  <si>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</si>
  <si>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</si>
  <si>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</si>
  <si>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</si>
  <si>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</si>
  <si>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</si>
  <si>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</si>
  <si>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</si>
  <si>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</si>
  <si>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</si>
  <si>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</si>
  <si>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</si>
  <si>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</si>
  <si>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</si>
  <si>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</si>
  <si>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</si>
  <si>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</si>
  <si>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</si>
  <si>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</si>
  <si>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</si>
  <si>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</si>
  <si>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</si>
  <si>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</si>
  <si>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</si>
  <si>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</si>
  <si>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</si>
  <si>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</si>
  <si>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</si>
  <si>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</si>
  <si>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</si>
  <si>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</si>
  <si>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</si>
  <si>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</si>
  <si>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</si>
  <si>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</si>
  <si>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</si>
  <si>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</si>
  <si>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</si>
  <si>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</si>
  <si>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</si>
  <si>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</si>
  <si>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</si>
  <si>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</si>
  <si>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</si>
  <si>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</si>
  <si>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</si>
  <si>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</si>
  <si>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</si>
  <si>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</si>
  <si>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</si>
  <si>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</si>
  <si>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</si>
  <si>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</si>
  <si>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</si>
  <si>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</si>
  <si>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</si>
  <si>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</si>
  <si>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</si>
  <si>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</si>
  <si>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</si>
  <si>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</si>
  <si>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</si>
  <si>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</si>
  <si>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</si>
  <si>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</si>
  <si>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</si>
  <si>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</si>
  <si>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</si>
  <si>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</si>
  <si>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</si>
  <si>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</si>
  <si>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</si>
  <si>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</si>
  <si>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</si>
  <si>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</si>
  <si>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</si>
  <si>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</si>
  <si>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</si>
  <si>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</si>
  <si>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</si>
  <si>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</si>
  <si>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</si>
  <si>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</si>
  <si>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</si>
  <si>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</si>
  <si>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</si>
  <si>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</si>
  <si>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</si>
  <si>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</si>
  <si>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</si>
  <si>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</si>
  <si>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</si>
  <si>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</si>
  <si>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</si>
  <si>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</si>
  <si>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</si>
  <si>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</si>
  <si>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</si>
  <si>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</si>
  <si>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</si>
  <si>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</si>
  <si>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</si>
  <si>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</si>
  <si>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</si>
  <si>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</si>
  <si>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</si>
  <si>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</si>
  <si>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</si>
  <si>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</si>
  <si>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</si>
  <si>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</si>
  <si>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</si>
  <si>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</si>
  <si>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</si>
  <si>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</si>
  <si>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</si>
  <si>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</si>
  <si>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</si>
  <si>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</si>
  <si>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</si>
  <si>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</si>
  <si>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</si>
  <si>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</si>
  <si>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</si>
  <si>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</si>
  <si>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</si>
  <si>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</si>
  <si>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</si>
  <si>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</si>
  <si>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</si>
  <si>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</si>
  <si>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</si>
  <si>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</si>
  <si>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</si>
  <si>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</si>
  <si>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</si>
  <si>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</si>
  <si>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</si>
  <si>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</si>
  <si>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</si>
  <si>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</si>
  <si>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</si>
  <si>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</si>
  <si>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</si>
  <si>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</si>
  <si>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</si>
  <si>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</si>
  <si>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</si>
  <si>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</si>
  <si>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</si>
  <si>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</si>
  <si>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</si>
  <si>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</si>
  <si>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</si>
  <si>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</si>
  <si>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</si>
  <si>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</si>
  <si>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</si>
  <si>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</si>
  <si>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</si>
  <si>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</si>
  <si>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</si>
  <si>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</si>
  <si>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</si>
  <si>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</si>
  <si>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</si>
  <si>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</si>
  <si>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</si>
  <si>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</si>
  <si>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</si>
  <si>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</si>
  <si>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</si>
  <si>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</si>
  <si>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</si>
  <si>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</si>
  <si>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</si>
  <si>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</si>
  <si>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</si>
  <si>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</si>
  <si>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</si>
  <si>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</si>
  <si>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</si>
  <si>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</si>
  <si>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</si>
  <si>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</si>
  <si>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</si>
  <si>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</si>
  <si>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</si>
  <si>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</si>
  <si>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</si>
  <si>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</si>
  <si>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</si>
  <si>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</si>
  <si>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</si>
  <si>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</si>
  <si>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</si>
  <si>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</si>
  <si>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</si>
  <si>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</si>
  <si>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</si>
  <si>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</si>
  <si>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</si>
  <si>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</si>
  <si>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</si>
  <si>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</si>
  <si>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</si>
  <si>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</si>
  <si>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</si>
  <si>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</si>
  <si>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</si>
  <si>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</si>
  <si>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</si>
  <si>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</si>
  <si>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</si>
  <si>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</si>
  <si>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</si>
  <si>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</si>
  <si>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</si>
  <si>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</si>
  <si>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</si>
  <si>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</si>
  <si>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</si>
  <si>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</si>
  <si>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</si>
  <si>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</si>
  <si>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</si>
  <si>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</si>
  <si>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</si>
  <si>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</si>
  <si>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</si>
  <si>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</si>
  <si>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</si>
  <si>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</si>
  <si>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</si>
  <si>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</si>
  <si>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</si>
  <si>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</si>
  <si>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</si>
  <si>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</si>
  <si>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</si>
  <si>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</si>
  <si>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</si>
  <si>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</si>
  <si>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</si>
  <si>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</si>
  <si>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</si>
  <si>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</si>
  <si>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</si>
  <si>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</si>
  <si>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</si>
  <si>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</si>
  <si>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</si>
  <si>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</si>
  <si>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</si>
  <si>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</si>
  <si>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</si>
  <si>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</si>
  <si>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</si>
  <si>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</si>
  <si>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</si>
  <si>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</si>
  <si>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</si>
  <si>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</si>
  <si>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</si>
  <si>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</si>
  <si>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</si>
  <si>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</si>
  <si>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</si>
  <si>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</si>
  <si>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</si>
  <si>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</si>
  <si>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</si>
  <si>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</si>
  <si>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</si>
  <si>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</si>
  <si>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</si>
  <si>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</si>
  <si>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</si>
  <si>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</si>
  <si>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</si>
  <si>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</si>
  <si>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</si>
  <si>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</si>
  <si>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</si>
  <si>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</si>
  <si>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</si>
  <si>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</si>
  <si>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</si>
  <si>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</si>
  <si>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</si>
  <si>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</si>
  <si>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</si>
  <si>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</si>
  <si>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</si>
  <si>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</si>
  <si>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</si>
  <si>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</si>
  <si>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</si>
  <si>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</si>
  <si>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</si>
  <si>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</si>
  <si>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</si>
  <si>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</si>
  <si>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</si>
  <si>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</si>
  <si>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</si>
  <si>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</si>
  <si>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</si>
  <si>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</si>
  <si>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</si>
  <si>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</si>
  <si>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</si>
  <si>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</si>
  <si>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</si>
  <si>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</si>
  <si>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</si>
  <si>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</si>
  <si>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</si>
  <si>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</si>
  <si>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</si>
  <si>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</si>
  <si>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</si>
  <si>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</si>
  <si>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</si>
  <si>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</si>
  <si>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</si>
  <si>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</si>
  <si>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</si>
  <si>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</si>
  <si>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</si>
  <si>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</si>
  <si>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</si>
  <si>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</si>
  <si>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</si>
  <si>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</si>
  <si>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</si>
  <si>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</si>
  <si>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</si>
  <si>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</si>
  <si>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</si>
  <si>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</si>
  <si>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</si>
  <si>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</si>
  <si>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</si>
  <si>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</si>
  <si>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</si>
  <si>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</si>
  <si>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</si>
  <si>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</si>
  <si>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</si>
  <si>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</si>
  <si>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</si>
  <si>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</si>
  <si>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</si>
  <si>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</si>
  <si>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</si>
  <si>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</si>
  <si>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</si>
  <si>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</si>
  <si>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</si>
  <si>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</si>
  <si>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</si>
  <si>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</si>
  <si>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</si>
  <si>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</si>
  <si>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</si>
  <si>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</si>
  <si>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</si>
  <si>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</si>
  <si>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</si>
  <si>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</si>
  <si>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</si>
  <si>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</si>
  <si>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</si>
  <si>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</si>
  <si>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</si>
  <si>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</si>
  <si>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</si>
  <si>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</si>
  <si>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</si>
  <si>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</si>
  <si>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</si>
  <si>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</si>
  <si>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</si>
  <si>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</si>
  <si>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</si>
  <si>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</si>
  <si>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</si>
  <si>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</si>
  <si>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</si>
  <si>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</si>
  <si>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</si>
  <si>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</si>
  <si>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</si>
  <si>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</si>
  <si>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</si>
  <si>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</si>
  <si>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</si>
  <si>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</si>
  <si>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</si>
  <si>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</si>
  <si>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</si>
  <si>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</si>
  <si>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</si>
  <si>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</si>
  <si>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</si>
  <si>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</si>
  <si>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</si>
  <si>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</si>
  <si>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</si>
  <si>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</si>
  <si>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</si>
  <si>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</si>
  <si>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</si>
  <si>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</si>
  <si>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</si>
  <si>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</si>
  <si>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</si>
  <si>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</si>
  <si>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</si>
  <si>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</si>
  <si>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</si>
  <si>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</si>
  <si>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</si>
  <si>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</si>
  <si>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</si>
  <si>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</si>
  <si>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</si>
  <si>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</si>
  <si>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</si>
  <si>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</si>
  <si>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</si>
  <si>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</si>
  <si>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</si>
  <si>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</si>
  <si>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</si>
  <si>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</si>
  <si>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</si>
  <si>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</si>
  <si>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</si>
  <si>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</si>
  <si>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</si>
  <si>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</si>
  <si>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</si>
  <si>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</si>
  <si>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</si>
  <si>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</si>
  <si>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</si>
  <si>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</si>
  <si>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</si>
  <si>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</si>
  <si>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</si>
  <si>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</si>
  <si>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</si>
  <si>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</si>
  <si>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</si>
  <si>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</si>
  <si>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</si>
  <si>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</si>
  <si>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</si>
  <si>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</si>
  <si>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</si>
  <si>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</si>
  <si>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</si>
  <si>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</si>
  <si>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</si>
  <si>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</si>
  <si>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</si>
  <si>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</si>
  <si>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</si>
  <si>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</si>
  <si>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</si>
  <si>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</si>
  <si>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</si>
  <si>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</si>
  <si>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</si>
  <si>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</si>
  <si>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</si>
  <si>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</si>
  <si>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</si>
  <si>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</si>
  <si>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</si>
  <si>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</si>
  <si>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</si>
  <si>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</si>
  <si>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</si>
  <si>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</si>
  <si>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</si>
  <si>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</si>
  <si>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</si>
  <si>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</si>
  <si>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</si>
  <si>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</si>
  <si>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</si>
  <si>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</si>
  <si>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</si>
  <si>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</si>
  <si>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</si>
  <si>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</si>
  <si>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</si>
  <si>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</si>
  <si>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</si>
  <si>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</si>
  <si>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</si>
  <si>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</si>
  <si>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</si>
  <si>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</si>
  <si>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</si>
  <si>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</si>
  <si>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</si>
  <si>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</si>
  <si>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</si>
  <si>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</si>
  <si>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</si>
  <si>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</si>
  <si>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</si>
  <si>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</si>
  <si>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</si>
  <si>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</si>
  <si>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</si>
  <si>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</si>
  <si>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</si>
  <si>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</si>
  <si>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</si>
  <si>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</si>
  <si>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</si>
  <si>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</si>
  <si>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</si>
  <si>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</si>
  <si>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</si>
  <si>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</si>
  <si>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</si>
  <si>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</si>
  <si>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</si>
  <si>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</si>
  <si>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</si>
  <si>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</si>
  <si>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</si>
  <si>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</si>
  <si>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</si>
  <si>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</si>
  <si>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</si>
  <si>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</si>
  <si>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</si>
  <si>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</si>
  <si>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</si>
  <si>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</si>
  <si>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</si>
  <si>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</si>
  <si>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</si>
  <si>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</si>
  <si>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</si>
  <si>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</si>
  <si>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</si>
  <si>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</si>
  <si>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</si>
  <si>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</si>
  <si>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</si>
  <si>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</si>
  <si>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</si>
  <si>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</si>
  <si>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</si>
  <si>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</si>
  <si>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</si>
  <si>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</si>
  <si>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</si>
  <si>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</si>
  <si>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</si>
  <si>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</si>
  <si>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</si>
  <si>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</si>
  <si>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</si>
  <si>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</si>
  <si>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</si>
  <si>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</si>
  <si>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</si>
  <si>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</si>
  <si>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</si>
  <si>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</si>
  <si>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</si>
  <si>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</si>
  <si>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</si>
  <si>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</si>
  <si>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</si>
  <si>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</si>
  <si>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</si>
  <si>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</si>
  <si>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</si>
  <si>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</si>
  <si>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</si>
  <si>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</si>
  <si>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</si>
  <si>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</si>
  <si>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</si>
  <si>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</si>
  <si>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</si>
  <si>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</si>
  <si>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</si>
  <si>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</si>
  <si>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</si>
  <si>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</si>
  <si>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</si>
  <si>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</si>
  <si>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</si>
  <si>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</si>
  <si>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</si>
  <si>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</si>
  <si>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</si>
  <si>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</si>
  <si>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</si>
  <si>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</si>
  <si>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</si>
  <si>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</si>
  <si>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</si>
  <si>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</si>
  <si>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</si>
  <si>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</si>
  <si>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</si>
  <si>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</si>
  <si>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</si>
  <si>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</si>
  <si>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</si>
  <si>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</si>
  <si>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</si>
  <si>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</si>
  <si>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</si>
  <si>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</si>
  <si>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</si>
  <si>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</si>
  <si>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</si>
  <si>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</si>
  <si>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</si>
  <si>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</si>
  <si>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</si>
  <si>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</si>
  <si>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</si>
  <si>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</si>
  <si>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</si>
  <si>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</si>
  <si>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</si>
  <si>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</si>
  <si>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</si>
  <si>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</si>
  <si>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</si>
  <si>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</si>
  <si>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</si>
  <si>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</si>
  <si>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</si>
  <si>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</si>
  <si>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</si>
  <si>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</si>
  <si>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</si>
  <si>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</si>
  <si>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</si>
  <si>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</si>
  <si>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</si>
  <si>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</si>
  <si>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</si>
  <si>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</si>
  <si>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</si>
  <si>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</si>
  <si>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</si>
  <si>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</si>
  <si>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</si>
  <si>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</si>
  <si>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</si>
  <si>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</si>
  <si>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</si>
  <si>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</si>
  <si>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</si>
  <si>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</si>
  <si>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</si>
  <si>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</si>
  <si>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</si>
  <si>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</si>
  <si>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</si>
  <si>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</si>
  <si>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</si>
  <si>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</si>
  <si>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</si>
  <si>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</si>
  <si>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</si>
  <si>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</si>
  <si>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</si>
  <si>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</si>
  <si>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</si>
  <si>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</si>
  <si>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</si>
  <si>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</si>
  <si>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</si>
  <si>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</si>
  <si>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</si>
  <si>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</si>
  <si>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</si>
  <si>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</si>
  <si>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</si>
  <si>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</si>
  <si>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</si>
  <si>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</si>
  <si>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</si>
  <si>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</si>
  <si>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</si>
  <si>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</si>
  <si>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</si>
  <si>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</si>
  <si>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</si>
  <si>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</si>
  <si>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</si>
  <si>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</si>
  <si>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</si>
  <si>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</si>
  <si>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</si>
  <si>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</si>
  <si>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</si>
  <si>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</si>
  <si>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</si>
  <si>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</si>
  <si>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</si>
  <si>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</si>
  <si>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</si>
  <si>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</si>
  <si>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</si>
  <si>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</si>
  <si>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</si>
  <si>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</si>
  <si>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</si>
  <si>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</si>
  <si>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</si>
  <si>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</si>
  <si>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</si>
  <si>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</si>
  <si>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</si>
  <si>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</si>
  <si>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</si>
  <si>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</si>
  <si>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</si>
  <si>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</si>
  <si>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</si>
  <si>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</si>
  <si>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</si>
  <si>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</si>
  <si>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</si>
  <si>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</si>
  <si>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</si>
  <si>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</si>
  <si>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</si>
  <si>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</si>
  <si>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</si>
  <si>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</si>
  <si>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</si>
  <si>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</si>
  <si>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</si>
  <si>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</si>
  <si>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</si>
  <si>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</si>
  <si>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</si>
  <si>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</si>
  <si>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</si>
  <si>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</si>
  <si>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</si>
  <si>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</si>
  <si>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</si>
  <si>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</si>
  <si>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</si>
  <si>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</si>
  <si>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</si>
  <si>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</si>
  <si>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</si>
  <si>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</si>
  <si>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</si>
  <si>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</si>
  <si>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</si>
  <si>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</si>
  <si>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</si>
  <si>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</si>
  <si>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</si>
  <si>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</si>
  <si>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</si>
  <si>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</si>
  <si>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</si>
  <si>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</si>
  <si>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</si>
  <si>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</si>
  <si>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</si>
  <si>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</si>
  <si>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</si>
  <si>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</si>
  <si>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</si>
  <si>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</si>
  <si>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</si>
  <si>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</si>
  <si>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</si>
  <si>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</si>
  <si>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</si>
  <si>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</si>
  <si>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</si>
  <si>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</si>
  <si>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</si>
  <si>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</si>
  <si>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</si>
  <si>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</si>
  <si>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</si>
  <si>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</si>
  <si>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</si>
  <si>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</si>
  <si>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</si>
  <si>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</si>
  <si>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</si>
  <si>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</si>
  <si>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</si>
  <si>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</si>
  <si>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</si>
  <si>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</si>
  <si>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</si>
  <si>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</si>
  <si>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</si>
  <si>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</si>
  <si>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</si>
  <si>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</si>
  <si>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</si>
  <si>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</si>
  <si>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</si>
  <si>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</si>
  <si>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</si>
  <si>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</si>
  <si>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</si>
  <si>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</si>
  <si>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</si>
  <si>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</si>
  <si>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</si>
  <si>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</si>
  <si>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</si>
  <si>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</si>
  <si>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</si>
  <si>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</si>
  <si>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</si>
  <si>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</si>
  <si>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</si>
  <si>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</si>
  <si>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</si>
  <si>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</si>
  <si>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</si>
  <si>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</si>
  <si>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</si>
  <si>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</si>
  <si>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</si>
  <si>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</si>
  <si>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</si>
  <si>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</si>
  <si>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</si>
  <si>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</si>
  <si>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</si>
  <si>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</si>
  <si>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</si>
  <si>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</si>
  <si>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</si>
  <si>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</si>
  <si>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</si>
  <si>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</si>
  <si>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</si>
  <si>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</si>
  <si>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</si>
  <si>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</si>
  <si>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</si>
  <si>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</si>
  <si>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</si>
  <si>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</si>
  <si>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</si>
  <si>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</si>
  <si>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</si>
  <si>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</si>
  <si>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</si>
  <si>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</si>
  <si>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</si>
  <si>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</si>
  <si>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</si>
  <si>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</si>
  <si>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</si>
  <si>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</si>
  <si>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</si>
  <si>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</si>
  <si>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</si>
  <si>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</si>
  <si>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</si>
  <si>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</si>
  <si>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</si>
  <si>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</si>
  <si>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</si>
  <si>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</si>
  <si>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</si>
  <si>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</si>
  <si>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</si>
  <si>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</si>
  <si>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</si>
  <si>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</si>
  <si>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</si>
  <si>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</si>
  <si>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</si>
  <si>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</si>
  <si>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</si>
  <si>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</si>
  <si>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</si>
  <si>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</si>
  <si>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</si>
  <si>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</si>
  <si>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</si>
  <si>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</si>
  <si>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</si>
  <si>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</si>
  <si>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</si>
  <si>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</si>
  <si>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</si>
  <si>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</si>
  <si>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</si>
  <si>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</si>
  <si>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</si>
  <si>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</si>
  <si>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</si>
  <si>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</si>
  <si>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</si>
  <si>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</si>
  <si>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</si>
  <si>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</si>
  <si>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</si>
  <si>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</si>
  <si>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</si>
  <si>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</si>
  <si>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</si>
  <si>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</si>
  <si>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</si>
  <si>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</si>
  <si>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</si>
  <si>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</si>
  <si>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</si>
  <si>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</si>
  <si>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</si>
  <si>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</si>
  <si>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</si>
  <si>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</si>
  <si>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</si>
  <si>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</si>
  <si>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</si>
  <si>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</si>
  <si>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</si>
  <si>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</si>
  <si>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</si>
  <si>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</si>
  <si>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</si>
  <si>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</si>
  <si>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</si>
  <si>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</si>
  <si>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</si>
  <si>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</si>
  <si>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</si>
  <si>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</si>
  <si>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</si>
  <si>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</si>
  <si>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</si>
  <si>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</si>
  <si>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</si>
  <si>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</si>
  <si>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</si>
  <si>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</si>
  <si>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</si>
  <si>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</si>
  <si>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</si>
  <si>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</si>
  <si>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</si>
  <si>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</si>
  <si>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</si>
  <si>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</si>
  <si>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</si>
  <si>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</si>
  <si>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</si>
  <si>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</si>
  <si>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</si>
  <si>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</si>
  <si>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</si>
  <si>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</si>
  <si>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</si>
  <si>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</si>
  <si>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</si>
  <si>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</si>
  <si>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</si>
  <si>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</si>
  <si>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</si>
  <si>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</si>
  <si>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</si>
  <si>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</si>
  <si>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</si>
  <si>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</si>
  <si>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</si>
  <si>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</si>
  <si>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</si>
  <si>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</si>
  <si>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</si>
  <si>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</si>
  <si>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</si>
  <si>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</si>
  <si>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</si>
  <si>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</si>
  <si>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</si>
  <si>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</si>
  <si>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</si>
  <si>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</si>
  <si>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</si>
  <si>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</si>
  <si>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</si>
  <si>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</si>
  <si>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</si>
  <si>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</si>
  <si>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</si>
  <si>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</si>
  <si>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</si>
  <si>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</si>
  <si>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</si>
  <si>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</si>
  <si>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</si>
  <si>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</si>
  <si>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</si>
  <si>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</si>
  <si>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</si>
  <si>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</si>
  <si>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</si>
  <si>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</si>
  <si>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</si>
  <si>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</si>
  <si>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</si>
  <si>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</si>
  <si>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</si>
  <si>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</si>
  <si>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</si>
  <si>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</si>
  <si>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</si>
  <si>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</si>
  <si>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</si>
  <si>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</si>
  <si>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</si>
  <si>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</si>
  <si>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</si>
  <si>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</si>
  <si>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</si>
  <si>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</si>
  <si>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</si>
  <si>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</si>
  <si>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</si>
  <si>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</si>
  <si>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</si>
  <si>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</si>
  <si>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</si>
  <si>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</si>
  <si>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</si>
  <si>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</si>
  <si>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</si>
  <si>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</si>
  <si>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</si>
  <si>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</si>
  <si>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</si>
  <si>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</si>
  <si>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</si>
  <si>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</si>
  <si>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</si>
  <si>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</si>
  <si>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</si>
  <si>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</si>
  <si>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</si>
  <si>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</si>
  <si>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</si>
  <si>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</si>
  <si>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</si>
  <si>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</si>
  <si>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</si>
  <si>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</si>
  <si>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</si>
  <si>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</si>
  <si>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</si>
  <si>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</si>
  <si>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</si>
  <si>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</si>
  <si>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</si>
  <si>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</si>
  <si>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</si>
  <si>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</si>
  <si>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</si>
  <si>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</si>
  <si>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</si>
  <si>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</si>
  <si>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</si>
  <si>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</si>
  <si>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</si>
  <si>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</si>
  <si>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</si>
  <si>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</si>
  <si>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</si>
  <si>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</si>
  <si>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</si>
  <si>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</si>
  <si>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</si>
  <si>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</si>
  <si>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</si>
  <si>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</si>
  <si>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</si>
  <si>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</si>
  <si>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</si>
  <si>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</si>
  <si>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</si>
  <si>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</si>
  <si>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</si>
  <si>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</si>
  <si>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</si>
  <si>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</si>
  <si>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</si>
  <si>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</si>
  <si>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</si>
  <si>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</si>
  <si>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</si>
  <si>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</si>
  <si>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</si>
  <si>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</si>
  <si>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</si>
  <si>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</si>
  <si>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</si>
  <si>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</si>
  <si>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</si>
  <si>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</si>
  <si>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</si>
  <si>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</si>
  <si>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</si>
  <si>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</si>
  <si>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</si>
  <si>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</si>
  <si>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</si>
  <si>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</si>
  <si>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</si>
  <si>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</si>
  <si>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</si>
  <si>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</si>
  <si>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</si>
  <si>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</si>
  <si>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</si>
  <si>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</si>
  <si>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</si>
  <si>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</si>
  <si>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</si>
  <si>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</si>
  <si>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</si>
  <si>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</si>
  <si>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</si>
  <si>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</si>
  <si>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</si>
  <si>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</si>
  <si>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</si>
  <si>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</si>
  <si>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</si>
  <si>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</si>
  <si>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</si>
  <si>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</si>
  <si>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</si>
  <si>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</si>
  <si>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</si>
  <si>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</si>
  <si>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</si>
  <si>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</si>
  <si>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</si>
  <si>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</si>
  <si>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</si>
  <si>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</si>
  <si>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</si>
  <si>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</si>
  <si>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</si>
  <si>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</si>
  <si>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</si>
  <si>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</si>
  <si>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</si>
  <si>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</si>
  <si>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</si>
  <si>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</si>
  <si>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</si>
  <si>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</si>
  <si>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</si>
  <si>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</si>
  <si>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</si>
  <si>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</si>
  <si>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</si>
  <si>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</si>
  <si>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</si>
  <si>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</si>
  <si>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</si>
  <si>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</si>
  <si>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</si>
  <si>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</si>
  <si>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</si>
  <si>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</si>
  <si>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</si>
  <si>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</si>
  <si>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</si>
  <si>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</si>
  <si>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</si>
  <si>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</si>
  <si>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</si>
  <si>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</si>
  <si>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</si>
  <si>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</si>
  <si>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</si>
  <si>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</si>
  <si>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</si>
  <si>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</si>
  <si>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</si>
  <si>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</si>
  <si>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</si>
  <si>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</si>
  <si>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</si>
  <si>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</si>
  <si>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</si>
  <si>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</si>
  <si>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</si>
  <si>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</si>
  <si>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</si>
  <si>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</si>
  <si>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</si>
  <si>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</si>
  <si>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</si>
  <si>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</si>
  <si>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</si>
  <si>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</si>
  <si>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</si>
  <si>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</si>
  <si>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</si>
  <si>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</si>
  <si>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</si>
  <si>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</si>
  <si>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</si>
  <si>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</si>
  <si>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</si>
  <si>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</si>
  <si>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</si>
  <si>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</si>
  <si>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</si>
  <si>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</si>
  <si>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</si>
  <si>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</si>
  <si>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</si>
  <si>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</si>
  <si>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</si>
  <si>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</si>
  <si>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</si>
  <si>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</si>
  <si>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</si>
  <si>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</si>
  <si>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</si>
  <si>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</si>
  <si>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</si>
  <si>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</si>
  <si>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</si>
  <si>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</si>
  <si>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</si>
  <si>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</si>
  <si>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</si>
  <si>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</si>
  <si>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</si>
  <si>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</si>
  <si>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</si>
  <si>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</si>
  <si>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</si>
  <si>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</si>
  <si>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</si>
  <si>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</si>
  <si>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</si>
  <si>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</si>
  <si>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</si>
  <si>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</si>
  <si>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</si>
  <si>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</si>
  <si>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</si>
  <si>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</si>
  <si>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</si>
  <si>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</si>
  <si>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</si>
  <si>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</si>
  <si>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</si>
  <si>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</si>
  <si>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</si>
  <si>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</si>
  <si>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</si>
  <si>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</si>
  <si>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</si>
  <si>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</si>
  <si>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</si>
  <si>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</si>
  <si>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</si>
  <si>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</si>
  <si>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</si>
  <si>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</si>
  <si>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</si>
  <si>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</si>
  <si>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</si>
  <si>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</si>
  <si>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</si>
  <si>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</si>
  <si>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</si>
  <si>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</si>
  <si>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</si>
  <si>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</si>
  <si>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</si>
  <si>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</si>
  <si>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</si>
  <si>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</si>
  <si>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</si>
  <si>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</si>
  <si>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</si>
  <si>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</si>
  <si>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</si>
  <si>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</si>
  <si>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</si>
  <si>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</si>
  <si>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</si>
  <si>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</si>
  <si>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</si>
  <si>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</si>
  <si>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</si>
  <si>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</si>
  <si>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</si>
  <si>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</si>
  <si>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</si>
  <si>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</si>
  <si>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</si>
  <si>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</si>
  <si>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</si>
  <si>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</si>
  <si>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</si>
  <si>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</si>
  <si>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</si>
  <si>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</si>
  <si>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</si>
  <si>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</si>
  <si>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</si>
  <si>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</si>
  <si>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</si>
  <si>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</si>
  <si>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</si>
  <si>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</si>
  <si>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</si>
  <si>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</si>
  <si>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</si>
  <si>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</si>
  <si>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</si>
  <si>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</si>
  <si>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</si>
  <si>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</si>
  <si>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</si>
  <si>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</si>
  <si>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</si>
  <si>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</si>
  <si>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</si>
  <si>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</si>
  <si>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</si>
  <si>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</si>
  <si>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</si>
  <si>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</si>
  <si>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</si>
  <si>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</si>
  <si>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</si>
  <si>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</si>
  <si>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</si>
  <si>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</si>
  <si>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</si>
  <si>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</si>
  <si>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</si>
  <si>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</si>
  <si>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</si>
  <si>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</si>
  <si>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</si>
  <si>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</si>
  <si>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</si>
  <si>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</si>
  <si>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</si>
  <si>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</si>
  <si>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</si>
  <si>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</si>
  <si>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</si>
  <si>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</si>
  <si>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</si>
  <si>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</si>
  <si>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</si>
  <si>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</si>
  <si>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</si>
  <si>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</si>
  <si>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</si>
  <si>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</si>
  <si>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</si>
  <si>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</si>
  <si>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</si>
  <si>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</si>
  <si>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</si>
  <si>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</si>
  <si>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</si>
  <si>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</si>
  <si>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</si>
  <si>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</si>
  <si>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</si>
  <si>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</si>
  <si>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</si>
  <si>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</si>
  <si>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</si>
  <si>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</si>
  <si>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</si>
  <si>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</si>
  <si>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</si>
  <si>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</si>
  <si>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</si>
  <si>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</si>
  <si>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</si>
  <si>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</si>
  <si>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</si>
  <si>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</si>
  <si>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</si>
  <si>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</si>
  <si>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</si>
  <si>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</si>
  <si>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</si>
  <si>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</si>
  <si>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</si>
  <si>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</si>
  <si>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</si>
  <si>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</si>
  <si>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</si>
  <si>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</si>
  <si>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</si>
  <si>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</si>
  <si>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</si>
  <si>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</si>
  <si>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</si>
  <si>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</si>
  <si>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</si>
  <si>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</si>
  <si>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</si>
  <si>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</si>
  <si>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</si>
  <si>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</si>
  <si>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</si>
  <si>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</si>
  <si>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</si>
  <si>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</si>
  <si>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</si>
  <si>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</si>
  <si>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</si>
  <si>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</si>
  <si>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</si>
  <si>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</si>
  <si>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</si>
  <si>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</si>
  <si>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</si>
  <si>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</si>
  <si>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</si>
  <si>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</si>
  <si>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</si>
  <si>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</si>
  <si>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</si>
  <si>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</si>
  <si>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</si>
  <si>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</si>
  <si>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</si>
  <si>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</si>
  <si>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</si>
  <si>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</si>
  <si>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</si>
  <si>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</si>
  <si>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</si>
  <si>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</si>
  <si>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</si>
  <si>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</si>
  <si>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</si>
  <si>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</si>
  <si>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</si>
  <si>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</si>
  <si>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</si>
  <si>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</si>
  <si>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</si>
  <si>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</si>
  <si>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</si>
  <si>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</si>
  <si>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</si>
  <si>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</si>
  <si>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</si>
  <si>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</si>
  <si>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</si>
  <si>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</si>
  <si>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</si>
  <si>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</si>
  <si>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</si>
  <si>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</si>
  <si>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</si>
  <si>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</si>
  <si>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</si>
  <si>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</si>
  <si>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</si>
  <si>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</si>
  <si>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</si>
  <si>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</si>
  <si>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</si>
  <si>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</si>
  <si>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</si>
  <si>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</si>
  <si>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</si>
  <si>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</si>
  <si>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</si>
  <si>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</si>
  <si>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</si>
  <si>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</si>
  <si>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</si>
  <si>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</si>
  <si>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</si>
  <si>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</si>
  <si>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</si>
  <si>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</si>
  <si>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</si>
  <si>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</si>
  <si>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</si>
  <si>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</si>
  <si>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</si>
  <si>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</si>
  <si>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</si>
  <si>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</si>
  <si>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</si>
  <si>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</si>
  <si>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</si>
  <si>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</si>
  <si>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</si>
  <si>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</si>
  <si>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</si>
  <si>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</si>
  <si>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</si>
  <si>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</si>
  <si>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</si>
  <si>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</si>
  <si>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</si>
  <si>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</si>
  <si>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</si>
  <si>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</si>
  <si>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</si>
  <si>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</si>
  <si>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</si>
  <si>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</si>
  <si>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</si>
  <si>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</si>
  <si>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</si>
  <si>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</si>
  <si>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</si>
  <si>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</si>
  <si>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</si>
  <si>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</si>
  <si>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</si>
  <si>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</si>
  <si>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</si>
  <si>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</si>
  <si>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</si>
  <si>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</si>
  <si>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</si>
  <si>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</si>
  <si>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</si>
  <si>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</si>
  <si>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</si>
  <si>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</si>
  <si>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</si>
  <si>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</si>
  <si>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</si>
  <si>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</si>
  <si>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</si>
  <si>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</si>
  <si>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</si>
  <si>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</si>
  <si>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</si>
  <si>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</si>
  <si>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</si>
  <si>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</si>
  <si>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</si>
  <si>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</si>
  <si>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</si>
  <si>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</si>
  <si>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</si>
  <si>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</si>
  <si>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</si>
  <si>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</si>
  <si>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</si>
  <si>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</si>
  <si>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</si>
  <si>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</si>
  <si>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</si>
  <si>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</si>
  <si>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</si>
  <si>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</si>
  <si>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</si>
  <si>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</si>
  <si>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</si>
  <si>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</si>
  <si>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</si>
  <si>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</si>
  <si>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</si>
  <si>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</si>
  <si>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</si>
  <si>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</si>
  <si>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</si>
  <si>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</si>
  <si>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</si>
  <si>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</si>
  <si>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</si>
  <si>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</si>
  <si>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</si>
  <si>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</si>
  <si>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</si>
  <si>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</si>
  <si>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</si>
  <si>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</si>
  <si>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</si>
  <si>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</si>
  <si>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</si>
  <si>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</si>
  <si>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</si>
  <si>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</si>
  <si>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</si>
  <si>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</si>
  <si>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</si>
  <si>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</si>
  <si>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</si>
  <si>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</si>
  <si>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</si>
  <si>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</si>
  <si>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</si>
  <si>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</si>
  <si>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</si>
  <si>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</si>
  <si>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</si>
  <si>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</si>
  <si>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</si>
  <si>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</si>
  <si>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</si>
  <si>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</si>
  <si>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</si>
  <si>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</si>
  <si>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</si>
  <si>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</si>
  <si>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</si>
  <si>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</si>
  <si>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</si>
  <si>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</si>
  <si>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</si>
  <si>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</si>
  <si>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</si>
  <si>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</si>
  <si>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</si>
  <si>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</si>
  <si>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</si>
  <si>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</si>
  <si>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</si>
  <si>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</si>
  <si>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</si>
  <si>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</si>
  <si>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</si>
  <si>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</si>
  <si>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</si>
  <si>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</si>
  <si>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</si>
  <si>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</si>
  <si>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</si>
  <si>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</si>
  <si>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</si>
  <si>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</si>
  <si>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</si>
  <si>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</si>
  <si>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</si>
  <si>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</si>
  <si>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</si>
  <si>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</si>
  <si>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</si>
  <si>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</si>
  <si>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</si>
  <si>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</si>
  <si>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</si>
  <si>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</si>
  <si>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</si>
  <si>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</si>
  <si>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</si>
  <si>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</si>
  <si>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</si>
  <si>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</si>
  <si>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</si>
  <si>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</si>
  <si>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</si>
  <si>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</si>
  <si>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</si>
  <si>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</si>
  <si>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</si>
  <si>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</si>
  <si>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</si>
  <si>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</si>
  <si>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</si>
  <si>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</si>
  <si>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</si>
  <si>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</si>
  <si>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</si>
  <si>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</si>
  <si>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</si>
  <si>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</si>
  <si>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</si>
  <si>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</si>
  <si>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</si>
  <si>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</si>
  <si>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</si>
  <si>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</si>
  <si>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</si>
  <si>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</si>
  <si>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</si>
  <si>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</si>
  <si>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</si>
  <si>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</si>
  <si>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</si>
  <si>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</si>
  <si>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</si>
  <si>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</si>
  <si>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</si>
  <si>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</si>
  <si>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</si>
  <si>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</si>
  <si>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</si>
  <si>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</si>
  <si>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</si>
  <si>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</si>
  <si>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</si>
  <si>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</si>
  <si>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</si>
  <si>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</si>
  <si>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</si>
  <si>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</si>
  <si>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</si>
  <si>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</si>
  <si>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</si>
  <si>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</si>
  <si>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</si>
  <si>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</si>
  <si>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</si>
  <si>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</si>
  <si>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</si>
  <si>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</si>
  <si>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</si>
  <si>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</si>
  <si>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</si>
  <si>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</si>
  <si>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</si>
  <si>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</si>
  <si>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</si>
  <si>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</si>
  <si>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</si>
  <si>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</si>
  <si>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</si>
  <si>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</si>
  <si>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</si>
  <si>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</si>
  <si>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</si>
  <si>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</si>
  <si>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</si>
  <si>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</si>
  <si>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</si>
  <si>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</si>
  <si>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</si>
  <si>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</si>
  <si>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</si>
  <si>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</si>
  <si>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</si>
  <si>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</si>
  <si>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</si>
  <si>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</si>
  <si>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</si>
  <si>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</si>
  <si>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</si>
  <si>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</si>
  <si>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</si>
  <si>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</si>
  <si>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</si>
  <si>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</si>
  <si>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</si>
  <si>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</si>
  <si>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</si>
  <si>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</si>
  <si>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</si>
  <si>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</si>
  <si>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</si>
  <si>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</si>
  <si>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</si>
  <si>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</si>
  <si>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</si>
  <si>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</si>
  <si>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</si>
  <si>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</si>
  <si>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</si>
  <si>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</si>
  <si>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</si>
  <si>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</si>
  <si>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</si>
  <si>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</si>
  <si>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</si>
  <si>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</si>
  <si>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</si>
  <si>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</si>
  <si>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</si>
  <si>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</si>
  <si>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</si>
  <si>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</si>
  <si>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</si>
  <si>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</si>
  <si>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</si>
  <si>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</si>
  <si>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</si>
  <si>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</si>
  <si>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</si>
  <si>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</si>
  <si>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</si>
  <si>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</si>
  <si>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</si>
  <si>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</si>
  <si>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</si>
  <si>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</si>
  <si>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</si>
  <si>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</si>
  <si>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</si>
  <si>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</si>
  <si>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</si>
  <si>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</si>
  <si>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</si>
  <si>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</si>
  <si>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</si>
  <si>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</si>
  <si>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</si>
  <si>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</si>
  <si>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</si>
  <si>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</si>
  <si>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</si>
  <si>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</si>
  <si>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</si>
  <si>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</si>
  <si>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</si>
  <si>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</si>
  <si>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</si>
  <si>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</si>
  <si>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</si>
  <si>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</si>
  <si>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</si>
  <si>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</si>
  <si>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</si>
  <si>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</si>
  <si>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</si>
  <si>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</si>
  <si>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</si>
  <si>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</si>
  <si>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</si>
  <si>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</si>
  <si>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</si>
  <si>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</si>
  <si>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</si>
  <si>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</si>
  <si>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</si>
  <si>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</si>
  <si>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</si>
  <si>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</si>
  <si>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</si>
  <si>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</si>
  <si>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</si>
  <si>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</si>
  <si>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</si>
  <si>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</si>
  <si>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</si>
  <si>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</si>
  <si>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</si>
  <si>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</si>
  <si>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</si>
  <si>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</si>
  <si>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</si>
  <si>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</si>
  <si>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</si>
  <si>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</si>
  <si>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</si>
  <si>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</si>
  <si>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</si>
  <si>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</si>
  <si>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</si>
  <si>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</si>
  <si>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</si>
  <si>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</si>
  <si>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</si>
  <si>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</si>
  <si>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</si>
  <si>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</si>
  <si>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</si>
  <si>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</si>
  <si>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</si>
  <si>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</si>
  <si>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</si>
  <si>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</si>
  <si>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</si>
  <si>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</si>
  <si>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</si>
  <si>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</si>
  <si>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</si>
  <si>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</si>
  <si>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</si>
  <si>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</si>
  <si>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</si>
  <si>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</si>
  <si>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</si>
  <si>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</si>
  <si>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</si>
  <si>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</si>
  <si>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</si>
  <si>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</si>
  <si>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</si>
  <si>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</si>
  <si>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</si>
  <si>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</si>
  <si>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</si>
  <si>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</si>
  <si>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</si>
  <si>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</si>
  <si>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</si>
  <si>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</si>
  <si>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</si>
  <si>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</si>
  <si>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</si>
  <si>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</si>
  <si>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</si>
  <si>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</si>
  <si>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</si>
  <si>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</si>
  <si>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</si>
  <si>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</si>
  <si>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</si>
  <si>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</si>
  <si>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</si>
  <si>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</si>
  <si>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</si>
  <si>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</si>
  <si>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</si>
  <si>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</si>
  <si>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</si>
  <si>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</si>
  <si>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</si>
  <si>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</si>
  <si>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</si>
  <si>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</si>
  <si>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</si>
  <si>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</si>
  <si>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</si>
  <si>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</si>
  <si>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</si>
  <si>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</si>
  <si>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</si>
  <si>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</si>
  <si>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</si>
  <si>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</si>
  <si>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</si>
  <si>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</si>
  <si>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</si>
  <si>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</si>
  <si>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</si>
  <si>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</si>
  <si>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</si>
  <si>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</si>
  <si>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</si>
  <si>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</si>
  <si>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</si>
  <si>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</si>
  <si>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</si>
  <si>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</si>
  <si>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</si>
  <si>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</si>
  <si>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</si>
  <si>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</si>
  <si>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</si>
  <si>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</si>
  <si>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</si>
  <si>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</si>
  <si>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</si>
  <si>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</si>
  <si>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</si>
  <si>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</si>
  <si>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</si>
  <si>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</si>
  <si>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</si>
  <si>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</si>
  <si>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</si>
  <si>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</si>
  <si>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</si>
  <si>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</si>
  <si>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</si>
  <si>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</si>
  <si>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</si>
  <si>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</si>
  <si>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</si>
  <si>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</si>
  <si>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</si>
  <si>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</si>
  <si>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</si>
  <si>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</si>
  <si>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</si>
  <si>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</si>
  <si>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</si>
  <si>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</si>
  <si>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</si>
  <si>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</si>
  <si>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</si>
  <si>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</si>
  <si>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</si>
  <si>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</si>
  <si>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</si>
  <si>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</si>
  <si>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</si>
  <si>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</si>
  <si>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</si>
  <si>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</si>
  <si>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</si>
  <si>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</si>
  <si>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</si>
  <si>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</si>
  <si>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</si>
  <si>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</si>
  <si>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</si>
  <si>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</si>
  <si>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</si>
  <si>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</si>
  <si>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</si>
  <si>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</si>
  <si>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</si>
  <si>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</si>
  <si>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</si>
  <si>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</si>
  <si>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</si>
  <si>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</si>
  <si>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</si>
  <si>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</si>
  <si>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</si>
  <si>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</si>
  <si>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</si>
  <si>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</si>
  <si>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</si>
  <si>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</si>
  <si>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</si>
  <si>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</si>
  <si>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</si>
  <si>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</si>
  <si>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</si>
  <si>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</si>
  <si>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</si>
  <si>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</si>
  <si>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</si>
  <si>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</si>
  <si>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</si>
  <si>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</si>
  <si>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</si>
  <si>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</si>
  <si>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</si>
  <si>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</si>
  <si>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</si>
  <si>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</si>
  <si>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</si>
  <si>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</si>
  <si>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</si>
  <si>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</si>
  <si>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</si>
  <si>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</si>
  <si>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</si>
  <si>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</si>
  <si>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</si>
  <si>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</si>
  <si>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</si>
  <si>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</si>
  <si>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</si>
  <si>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</si>
  <si>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</si>
  <si>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</si>
  <si>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</si>
  <si>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</si>
  <si>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</si>
  <si>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</si>
  <si>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</si>
  <si>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</si>
  <si>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</si>
  <si>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</si>
  <si>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</si>
  <si>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</si>
  <si>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</si>
  <si>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</si>
  <si>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</si>
  <si>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</si>
  <si>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</si>
  <si>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</si>
  <si>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</si>
  <si>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</si>
  <si>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</si>
  <si>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</si>
  <si>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</si>
  <si>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</si>
  <si>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</si>
  <si>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</si>
  <si>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</si>
  <si>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</si>
  <si>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</si>
  <si>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</si>
  <si>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</si>
  <si>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</si>
  <si>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</si>
  <si>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</si>
  <si>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</si>
  <si>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</si>
  <si>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</si>
  <si>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</si>
  <si>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</si>
  <si>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</si>
  <si>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</si>
  <si>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</si>
  <si>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</si>
  <si>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</si>
  <si>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</si>
  <si>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</si>
  <si>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</si>
  <si>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</si>
  <si>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</si>
  <si>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</si>
  <si>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</si>
  <si>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</si>
  <si>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</si>
  <si>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</si>
  <si>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</si>
  <si>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</si>
  <si>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</si>
  <si>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</si>
  <si>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</si>
  <si>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</si>
  <si>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</si>
  <si>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</si>
  <si>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</si>
  <si>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</si>
  <si>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</si>
  <si>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</si>
  <si>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</si>
  <si>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</si>
  <si>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</si>
  <si>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</si>
  <si>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</si>
  <si>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</si>
  <si>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</si>
  <si>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</si>
  <si>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</si>
  <si>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</si>
  <si>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</si>
  <si>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</si>
  <si>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</si>
  <si>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</si>
  <si>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</si>
  <si>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</si>
  <si>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</si>
  <si>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</si>
  <si>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</si>
  <si>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</si>
  <si>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</si>
  <si>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</si>
  <si>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</si>
  <si>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</si>
  <si>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</si>
  <si>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</si>
  <si>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</si>
  <si>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</si>
  <si>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</si>
  <si>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</si>
  <si>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</si>
  <si>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</si>
  <si>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</si>
  <si>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</si>
  <si>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</si>
  <si>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</si>
  <si>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</si>
  <si>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</si>
  <si>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</si>
  <si>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</si>
  <si>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</si>
  <si>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</si>
  <si>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</si>
  <si>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</si>
  <si>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</si>
  <si>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</si>
  <si>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</si>
  <si>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</si>
  <si>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</si>
  <si>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</si>
  <si>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</si>
  <si>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</si>
  <si>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</si>
  <si>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</si>
  <si>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</si>
  <si>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</si>
  <si>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</si>
  <si>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</si>
  <si>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</si>
  <si>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</si>
  <si>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</si>
  <si>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</si>
  <si>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</si>
  <si>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</si>
  <si>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</si>
  <si>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</si>
  <si>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</si>
  <si>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</si>
  <si>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</si>
  <si>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</si>
  <si>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</si>
  <si>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</si>
  <si>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</si>
  <si>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</si>
  <si>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</si>
  <si>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</si>
  <si>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</si>
  <si>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</si>
  <si>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</si>
  <si>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</si>
  <si>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</si>
  <si>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</si>
  <si>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</si>
  <si>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</si>
  <si>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</si>
  <si>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</si>
  <si>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</si>
  <si>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</si>
  <si>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</si>
  <si>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</si>
  <si>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</si>
  <si>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</si>
  <si>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</si>
  <si>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</si>
  <si>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</si>
  <si>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</si>
  <si>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</si>
  <si>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</si>
  <si>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</si>
  <si>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</si>
  <si>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</si>
  <si>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</si>
  <si>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</si>
  <si>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</si>
  <si>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</si>
  <si>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</si>
  <si>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</si>
  <si>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</si>
  <si>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</si>
  <si>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</si>
  <si>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</si>
  <si>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</si>
  <si>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</si>
  <si>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</si>
  <si>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</si>
  <si>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</si>
  <si>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</si>
  <si>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</si>
  <si>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</si>
  <si>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</si>
  <si>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</si>
  <si>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</si>
  <si>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</si>
  <si>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</si>
  <si>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</si>
  <si>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</si>
  <si>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</si>
  <si>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</si>
  <si>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</si>
  <si>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</si>
  <si>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</si>
  <si>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</si>
  <si>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</si>
  <si>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</si>
  <si>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</si>
  <si>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</si>
  <si>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</si>
  <si>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</si>
  <si>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</si>
  <si>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</si>
  <si>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</si>
  <si>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</si>
  <si>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</si>
  <si>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</si>
  <si>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</si>
  <si>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</si>
  <si>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</si>
  <si>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</si>
  <si>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</si>
  <si>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</si>
  <si>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</si>
  <si>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</si>
  <si>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</si>
  <si>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</si>
  <si>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</si>
  <si>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</si>
  <si>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</si>
  <si>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</si>
  <si>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</si>
  <si>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</si>
  <si>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</si>
  <si>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</si>
  <si>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</si>
  <si>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</si>
  <si>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</si>
  <si>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</si>
  <si>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</si>
  <si>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</si>
  <si>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</si>
  <si>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</si>
  <si>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</si>
  <si>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</si>
  <si>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</si>
  <si>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</si>
  <si>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</si>
  <si>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</si>
  <si>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</si>
  <si>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</si>
  <si>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</si>
  <si>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</si>
  <si>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</si>
  <si>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</si>
  <si>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</si>
  <si>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</si>
  <si>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</si>
  <si>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</si>
  <si>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</si>
  <si>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</si>
  <si>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</si>
  <si>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</si>
  <si>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</si>
  <si>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</si>
  <si>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</si>
  <si>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</si>
  <si>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</si>
  <si>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</si>
  <si>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</si>
  <si>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</si>
  <si>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</si>
  <si>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</si>
  <si>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</si>
  <si>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</si>
  <si>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</si>
  <si>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</si>
  <si>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</si>
  <si>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</si>
  <si>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</si>
  <si>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</si>
  <si>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</si>
  <si>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</si>
  <si>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</si>
  <si>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</si>
  <si>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</si>
  <si>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</si>
  <si>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</si>
  <si>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</si>
  <si>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</si>
  <si>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</si>
  <si>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</si>
  <si>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</si>
  <si>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</si>
  <si>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</si>
  <si>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</si>
  <si>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</si>
  <si>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</si>
  <si>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</si>
  <si>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</si>
  <si>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</si>
  <si>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</si>
  <si>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</si>
  <si>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</si>
  <si>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</si>
  <si>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</si>
  <si>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</si>
  <si>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</si>
  <si>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</si>
  <si>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</si>
  <si>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</si>
  <si>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</si>
  <si>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</si>
  <si>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</si>
  <si>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</si>
  <si>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</si>
  <si>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</si>
  <si>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</si>
  <si>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</si>
  <si>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</si>
  <si>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</si>
  <si>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</si>
  <si>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</si>
  <si>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</si>
  <si>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</si>
  <si>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</si>
  <si>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</si>
  <si>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</si>
  <si>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</si>
  <si>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</si>
  <si>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</si>
  <si>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</si>
  <si>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</si>
  <si>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</si>
  <si>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</si>
  <si>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</si>
  <si>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</si>
  <si>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</si>
  <si>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</si>
  <si>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</si>
  <si>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</si>
  <si>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</si>
  <si>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</si>
  <si>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</si>
  <si>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</si>
  <si>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</si>
  <si>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</si>
  <si>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</si>
  <si>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</si>
  <si>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</si>
  <si>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</si>
  <si>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</si>
  <si>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</si>
  <si>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</si>
  <si>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</si>
  <si>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</si>
  <si>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</si>
  <si>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</si>
  <si>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</si>
  <si>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</si>
  <si>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</si>
  <si>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</si>
  <si>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</si>
  <si>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</si>
  <si>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</si>
  <si>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</si>
  <si>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</si>
  <si>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</si>
  <si>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</si>
  <si>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</si>
  <si>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</si>
  <si>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</si>
  <si>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</si>
  <si>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</si>
  <si>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</si>
  <si>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</si>
  <si>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</si>
  <si>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</si>
  <si>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</si>
  <si>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</si>
  <si>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</si>
  <si>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</si>
  <si>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</si>
  <si>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</si>
  <si>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</si>
  <si>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</si>
  <si>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</si>
  <si>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</si>
  <si>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</si>
  <si>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</si>
  <si>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</si>
  <si>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</si>
  <si>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</si>
  <si>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</si>
  <si>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</si>
  <si>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</si>
  <si>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</si>
  <si>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</si>
  <si>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</si>
  <si>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</si>
  <si>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</si>
  <si>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</si>
  <si>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</si>
  <si>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</si>
  <si>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</si>
  <si>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</si>
  <si>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</si>
  <si>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</si>
  <si>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</si>
  <si>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</si>
  <si>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</si>
  <si>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</si>
  <si>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</si>
  <si>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</si>
  <si>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</si>
  <si>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</si>
  <si>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</si>
  <si>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</si>
  <si>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</si>
  <si>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</si>
  <si>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</si>
  <si>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</si>
  <si>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</si>
  <si>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</si>
  <si>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</si>
  <si>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</si>
  <si>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</si>
  <si>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</si>
  <si>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</si>
  <si>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</si>
  <si>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</si>
  <si>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</si>
  <si>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</si>
  <si>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</si>
  <si>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</si>
  <si>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</si>
  <si>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</si>
  <si>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</si>
  <si>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</si>
  <si>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</si>
  <si>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</si>
  <si>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</si>
  <si>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</si>
  <si>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</si>
  <si>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</si>
  <si>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</si>
  <si>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</si>
  <si>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</si>
  <si>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</si>
  <si>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</si>
  <si>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</si>
  <si>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</si>
  <si>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</si>
  <si>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</si>
  <si>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</si>
  <si>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</si>
  <si>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</si>
  <si>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</si>
  <si>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</si>
  <si>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</si>
  <si>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</si>
  <si>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</si>
  <si>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</si>
  <si>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</si>
  <si>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</si>
  <si>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</si>
  <si>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</si>
  <si>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</si>
  <si>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</si>
  <si>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</si>
  <si>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</si>
  <si>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</si>
  <si>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</si>
  <si>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</si>
  <si>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</si>
  <si>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</si>
  <si>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</si>
  <si>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</si>
  <si>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</si>
  <si>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</si>
  <si>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</si>
  <si>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</si>
  <si>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</si>
  <si>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</si>
  <si>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</si>
  <si>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</si>
  <si>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</si>
  <si>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</si>
  <si>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</si>
  <si>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</si>
  <si>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</si>
  <si>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</si>
  <si>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</si>
  <si>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</si>
  <si>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</si>
  <si>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</si>
  <si>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</si>
  <si>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</si>
  <si>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</si>
  <si>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</si>
  <si>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</si>
  <si>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</si>
  <si>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</si>
  <si>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</si>
  <si>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</si>
  <si>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</si>
  <si>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</si>
  <si>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</si>
  <si>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</si>
  <si>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</si>
  <si>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</si>
  <si>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</si>
  <si>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</si>
  <si>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</si>
  <si>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</si>
  <si>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</si>
  <si>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</si>
  <si>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</si>
  <si>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</si>
  <si>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</si>
  <si>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</si>
  <si>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</si>
  <si>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</si>
  <si>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</si>
  <si>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</si>
  <si>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</si>
  <si>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</si>
  <si>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</si>
  <si>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</si>
  <si>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</si>
  <si>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</si>
  <si>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</si>
  <si>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</si>
  <si>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</si>
  <si>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</si>
  <si>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</si>
  <si>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</si>
  <si>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</si>
  <si>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</si>
  <si>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</si>
  <si>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</si>
  <si>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</si>
  <si>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</si>
  <si>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</si>
  <si>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</si>
  <si>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</si>
  <si>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</si>
  <si>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</si>
  <si>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</si>
  <si>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</si>
  <si>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</si>
  <si>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</si>
  <si>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</si>
  <si>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</si>
  <si>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</si>
  <si>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</si>
  <si>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</si>
  <si>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</si>
  <si>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</si>
  <si>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</si>
  <si>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</si>
  <si>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</si>
  <si>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</si>
  <si>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</si>
  <si>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</si>
  <si>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</si>
  <si>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</si>
  <si>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</si>
  <si>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</si>
  <si>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</si>
  <si>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</si>
  <si>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</si>
  <si>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</si>
  <si>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</si>
  <si>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</si>
  <si>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</si>
  <si>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</si>
  <si>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</si>
  <si>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</si>
  <si>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</si>
  <si>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</si>
  <si>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</si>
  <si>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</si>
  <si>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</si>
  <si>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</si>
  <si>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</si>
  <si>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</si>
  <si>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</si>
  <si>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</si>
  <si>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</si>
  <si>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</si>
  <si>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</si>
  <si>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</si>
  <si>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</si>
  <si>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</si>
  <si>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</si>
  <si>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</si>
  <si>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</si>
  <si>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</si>
  <si>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</si>
  <si>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</si>
  <si>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</si>
  <si>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</si>
  <si>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</si>
  <si>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</si>
  <si>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</si>
  <si>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</si>
  <si>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</si>
  <si>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</si>
  <si>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</si>
  <si>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</si>
  <si>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</si>
  <si>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</si>
  <si>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</si>
  <si>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</si>
  <si>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</si>
  <si>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</si>
  <si>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</si>
  <si>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</si>
  <si>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</si>
  <si>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</si>
  <si>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</si>
  <si>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</si>
  <si>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</si>
  <si>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</si>
  <si>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</si>
  <si>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</si>
  <si>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</si>
  <si>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</si>
  <si>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</si>
  <si>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</si>
  <si>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</si>
  <si>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</si>
  <si>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</si>
  <si>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</si>
  <si>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</si>
  <si>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</si>
  <si>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</si>
  <si>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</si>
  <si>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</si>
  <si>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</si>
  <si>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</si>
  <si>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</si>
  <si>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</si>
  <si>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</si>
  <si>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</si>
  <si>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</si>
  <si>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</si>
  <si>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</si>
  <si>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</si>
  <si>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</si>
  <si>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</si>
  <si>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</si>
  <si>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</si>
  <si>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</si>
  <si>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</si>
  <si>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</si>
  <si>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</si>
  <si>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</si>
  <si>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</si>
  <si>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</si>
  <si>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</si>
  <si>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</si>
  <si>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</si>
  <si>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</si>
  <si>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</si>
  <si>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</si>
  <si>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</si>
  <si>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</si>
  <si>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</si>
  <si>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</si>
  <si>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</si>
  <si>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</si>
  <si>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</si>
  <si>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</si>
  <si>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</si>
  <si>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</si>
  <si>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</si>
  <si>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</si>
  <si>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</si>
  <si>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</si>
  <si>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</si>
  <si>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</si>
  <si>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</si>
  <si>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</si>
  <si>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</si>
  <si>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</si>
  <si>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</si>
  <si>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</si>
  <si>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</si>
  <si>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</si>
  <si>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</si>
  <si>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</si>
  <si>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</si>
  <si>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</si>
  <si>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</si>
  <si>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</si>
  <si>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</si>
  <si>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</si>
  <si>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</si>
  <si>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</si>
  <si>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</si>
  <si>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</si>
  <si>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</si>
  <si>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</si>
  <si>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</si>
  <si>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</si>
  <si>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</si>
  <si>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</si>
  <si>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</si>
  <si>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</si>
  <si>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</si>
  <si>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</si>
  <si>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</si>
  <si>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</si>
  <si>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</si>
  <si>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</si>
  <si>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</si>
  <si>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</si>
  <si>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</si>
  <si>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</si>
  <si>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</si>
  <si>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</si>
  <si>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</si>
  <si>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</si>
  <si>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</si>
  <si>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</si>
  <si>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</si>
  <si>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</si>
  <si>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</si>
  <si>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</si>
  <si>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</si>
  <si>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</si>
  <si>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</si>
  <si>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</si>
  <si>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</si>
  <si>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</si>
  <si>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</si>
  <si>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</si>
  <si>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</si>
  <si>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</si>
  <si>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</si>
  <si>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</si>
  <si>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</si>
  <si>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</si>
  <si>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</si>
  <si>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</si>
  <si>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</si>
  <si>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</si>
  <si>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</si>
  <si>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</si>
  <si>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</si>
  <si>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</si>
  <si>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</si>
  <si>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</si>
  <si>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</si>
  <si>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</si>
  <si>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</si>
  <si>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</si>
  <si>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</si>
  <si>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</si>
  <si>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</si>
  <si>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</si>
  <si>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</si>
  <si>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</si>
  <si>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</si>
  <si>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</si>
  <si>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</si>
  <si>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</si>
  <si>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</si>
  <si>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</si>
  <si>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</si>
  <si>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</si>
  <si>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</si>
  <si>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</si>
  <si>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</si>
  <si>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</si>
  <si>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</si>
  <si>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</si>
  <si>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</si>
  <si>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</si>
  <si>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</si>
  <si>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</si>
  <si>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</si>
  <si>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</si>
  <si>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</si>
  <si>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</si>
  <si>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</si>
  <si>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</si>
  <si>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</si>
  <si>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</si>
  <si>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</si>
  <si>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</si>
  <si>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</si>
  <si>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</si>
  <si>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</si>
  <si>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</si>
  <si>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</si>
  <si>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</si>
  <si>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</si>
  <si>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</si>
  <si>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</si>
  <si>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</si>
  <si>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</si>
  <si>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</si>
  <si>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</si>
  <si>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</si>
  <si>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</si>
  <si>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</si>
  <si>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</si>
  <si>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</si>
  <si>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</si>
  <si>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</si>
  <si>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</si>
  <si>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</si>
  <si>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</si>
  <si>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</si>
  <si>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</si>
  <si>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</si>
  <si>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</si>
  <si>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</si>
  <si>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</si>
  <si>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</si>
  <si>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</si>
  <si>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</si>
  <si>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</si>
  <si>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</si>
  <si>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</si>
  <si>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</si>
  <si>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</si>
  <si>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</si>
  <si>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</si>
  <si>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</si>
  <si>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</si>
  <si>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</si>
  <si>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</si>
  <si>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</si>
  <si>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</si>
  <si>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</si>
  <si>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</si>
  <si>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</si>
  <si>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</si>
  <si>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</si>
  <si>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</si>
  <si>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</si>
  <si>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</si>
  <si>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</si>
  <si>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</si>
  <si>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</si>
  <si>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</si>
  <si>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</si>
  <si>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</si>
  <si>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</si>
  <si>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</si>
  <si>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</si>
  <si>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</si>
  <si>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</si>
  <si>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</si>
  <si>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</si>
  <si>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</si>
  <si>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</si>
  <si>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</si>
  <si>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</si>
  <si>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</si>
  <si>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</si>
  <si>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</si>
  <si>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</si>
  <si>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</si>
  <si>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</si>
  <si>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</si>
  <si>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</si>
  <si>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</si>
  <si>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</si>
  <si>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</si>
  <si>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</si>
  <si>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</si>
  <si>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</si>
  <si>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</si>
  <si>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</si>
  <si>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</si>
  <si>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</si>
  <si>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</si>
  <si>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</si>
  <si>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</si>
  <si>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</si>
  <si>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</si>
  <si>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</si>
  <si>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</si>
  <si>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</si>
  <si>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</si>
  <si>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</si>
  <si>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</si>
  <si>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</si>
  <si>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</si>
  <si>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</si>
  <si>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</si>
  <si>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</si>
  <si>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</si>
  <si>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</si>
  <si>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</si>
  <si>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</si>
  <si>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</si>
  <si>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</si>
  <si>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</si>
  <si>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</si>
  <si>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</si>
  <si>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</si>
  <si>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</si>
  <si>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</si>
  <si>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</si>
  <si>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</si>
  <si>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</si>
  <si>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</si>
  <si>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</si>
  <si>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</si>
  <si>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</si>
  <si>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</si>
  <si>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</si>
  <si>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</si>
  <si>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</si>
  <si>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</si>
  <si>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</si>
  <si>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</si>
  <si>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</si>
  <si>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</si>
  <si>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</si>
  <si>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</si>
  <si>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</si>
  <si>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</si>
  <si>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</si>
  <si>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</si>
  <si>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</si>
  <si>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</si>
  <si>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</si>
  <si>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</si>
  <si>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</si>
  <si>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</si>
  <si>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</si>
  <si>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</si>
  <si>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</si>
  <si>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</si>
  <si>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</si>
  <si>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</si>
  <si>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</si>
  <si>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</si>
  <si>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</si>
  <si>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</si>
  <si>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</si>
  <si>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</si>
  <si>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</si>
  <si>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</si>
  <si>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</si>
  <si>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</si>
  <si>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</si>
  <si>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</si>
  <si>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</si>
  <si>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</si>
  <si>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</si>
  <si>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</si>
  <si>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</si>
  <si>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</si>
  <si>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</si>
  <si>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</si>
  <si>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</si>
  <si>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</si>
  <si>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</si>
  <si>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</si>
  <si>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</si>
  <si>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</si>
  <si>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</si>
  <si>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</si>
  <si>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</si>
  <si>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</si>
  <si>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</si>
  <si>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</si>
  <si>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</si>
  <si>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</si>
  <si>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</si>
  <si>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</si>
  <si>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</si>
  <si>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</si>
  <si>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</si>
  <si>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</si>
  <si>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</si>
  <si>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</si>
  <si>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</si>
  <si>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</si>
  <si>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</si>
  <si>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</si>
  <si>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</si>
  <si>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</si>
  <si>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</si>
  <si>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</si>
  <si>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</si>
  <si>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</si>
  <si>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</si>
  <si>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</si>
  <si>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</si>
  <si>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</si>
  <si>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</si>
  <si>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</si>
  <si>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</si>
  <si>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</si>
  <si>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</si>
  <si>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</si>
  <si>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</si>
  <si>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</si>
  <si>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</si>
  <si>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</si>
  <si>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</si>
  <si>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</si>
  <si>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</si>
  <si>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</si>
  <si>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</si>
  <si>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</si>
  <si>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</si>
  <si>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</si>
  <si>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</si>
  <si>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</si>
  <si>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</si>
  <si>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</si>
  <si>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</si>
  <si>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</si>
  <si>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</si>
  <si>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</si>
  <si>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</si>
  <si>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</si>
  <si>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</si>
  <si>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</si>
  <si>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</si>
  <si>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</si>
  <si>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</si>
  <si>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</si>
  <si>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</si>
  <si>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</si>
  <si>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</si>
  <si>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</si>
  <si>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</si>
  <si>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</si>
  <si>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</si>
  <si>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</si>
  <si>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</si>
  <si>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</si>
  <si>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</si>
  <si>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</si>
  <si>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</si>
  <si>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</si>
  <si>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</si>
  <si>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</si>
  <si>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</si>
  <si>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</si>
  <si>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</si>
  <si>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</si>
  <si>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</si>
  <si>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</si>
  <si>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</si>
  <si>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</si>
  <si>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</si>
  <si>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</si>
  <si>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</si>
  <si>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</si>
  <si>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</si>
  <si>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</si>
  <si>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</si>
  <si>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</si>
  <si>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</si>
  <si>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</si>
  <si>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</si>
  <si>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</si>
  <si>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</si>
  <si>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</si>
  <si>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</si>
  <si>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</si>
  <si>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</si>
  <si>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</si>
  <si>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</si>
  <si>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</si>
  <si>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</si>
  <si>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</si>
  <si>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</si>
  <si>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</si>
  <si>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</si>
  <si>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</si>
  <si>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</si>
  <si>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</si>
  <si>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</si>
  <si>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</si>
  <si>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</si>
  <si>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</si>
  <si>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</si>
  <si>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</si>
  <si>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</si>
  <si>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</si>
  <si>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</si>
  <si>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</si>
  <si>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</si>
  <si>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</si>
  <si>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</si>
  <si>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</si>
  <si>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</si>
  <si>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</si>
  <si>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</si>
  <si>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</si>
  <si>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</si>
  <si>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</si>
  <si>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</si>
  <si>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</si>
  <si>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</si>
  <si>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</si>
  <si>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</si>
  <si>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</si>
  <si>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</si>
  <si>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</si>
  <si>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</si>
  <si>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</si>
  <si>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</si>
  <si>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</si>
  <si>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</si>
  <si>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</si>
  <si>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</si>
  <si>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</si>
  <si>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</si>
  <si>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</si>
  <si>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</si>
  <si>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</si>
  <si>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</si>
  <si>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</si>
  <si>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</si>
  <si>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</si>
  <si>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</si>
  <si>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</si>
  <si>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</si>
  <si>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</si>
  <si>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</si>
  <si>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</si>
  <si>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</si>
  <si>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</si>
  <si>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</si>
  <si>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</si>
  <si>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</si>
  <si>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</si>
  <si>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</si>
  <si>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</si>
  <si>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</si>
  <si>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</si>
  <si>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</si>
  <si>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</si>
  <si>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</si>
  <si>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</si>
  <si>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</si>
  <si>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</si>
  <si>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</si>
  <si>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</si>
  <si>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</si>
  <si>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</si>
  <si>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</si>
  <si>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</si>
  <si>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</si>
  <si>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</si>
  <si>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</si>
  <si>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</si>
  <si>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</si>
  <si>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</si>
  <si>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</si>
  <si>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</si>
  <si>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</si>
  <si>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</si>
  <si>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</si>
  <si>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</si>
  <si>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</si>
  <si>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</si>
  <si>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</si>
  <si>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</si>
  <si>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</si>
  <si>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</si>
  <si>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</si>
  <si>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</si>
  <si>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</si>
  <si>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</si>
  <si>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</si>
  <si>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</si>
  <si>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</si>
  <si>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</si>
  <si>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</si>
  <si>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</si>
  <si>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</si>
  <si>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</si>
  <si>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</si>
  <si>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</si>
  <si>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</si>
  <si>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</si>
  <si>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</si>
  <si>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</si>
  <si>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</si>
  <si>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</si>
  <si>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</si>
  <si>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</si>
  <si>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</si>
  <si>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</si>
  <si>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</si>
  <si>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</si>
  <si>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</si>
  <si>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</si>
  <si>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</si>
  <si>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</si>
  <si>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</si>
  <si>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</si>
  <si>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</si>
  <si>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</si>
  <si>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</si>
  <si>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</si>
  <si>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</si>
  <si>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</si>
  <si>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</si>
  <si>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</si>
  <si>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</si>
  <si>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</si>
  <si>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</si>
  <si>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</si>
  <si>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</si>
  <si>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</si>
  <si>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</si>
  <si>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</si>
  <si>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</si>
  <si>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</si>
  <si>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</si>
  <si>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</si>
  <si>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</si>
  <si>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</si>
  <si>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</si>
  <si>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</si>
  <si>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</si>
  <si>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</si>
  <si>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</si>
  <si>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</si>
  <si>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</si>
  <si>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</si>
  <si>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</si>
  <si>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</si>
  <si>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</si>
  <si>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</si>
  <si>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</si>
  <si>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</si>
  <si>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</si>
  <si>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</si>
  <si>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</si>
  <si>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</si>
  <si>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</si>
  <si>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</si>
  <si>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</si>
  <si>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</si>
  <si>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</si>
  <si>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</si>
  <si>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</si>
  <si>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</si>
  <si>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</si>
  <si>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</si>
  <si>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</si>
  <si>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</si>
  <si>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</si>
  <si>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</si>
  <si>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</si>
  <si>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</si>
  <si>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</si>
  <si>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</si>
  <si>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</si>
  <si>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</si>
  <si>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</si>
  <si>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</si>
  <si>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</si>
  <si>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</si>
  <si>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</si>
  <si>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</si>
  <si>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</si>
  <si>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</si>
  <si>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</si>
  <si>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</si>
  <si>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</si>
  <si>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</si>
  <si>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</si>
  <si>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</si>
  <si>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</si>
  <si>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</si>
  <si>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</si>
  <si>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</si>
  <si>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</si>
  <si>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</si>
  <si>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</si>
  <si>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</si>
  <si>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</si>
  <si>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</si>
  <si>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</si>
  <si>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</si>
  <si>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</si>
  <si>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</si>
  <si>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</si>
  <si>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</si>
  <si>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</si>
  <si>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</si>
  <si>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</si>
  <si>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</si>
  <si>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</si>
  <si>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</si>
  <si>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</si>
  <si>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</si>
  <si>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</si>
  <si>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</si>
  <si>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</si>
  <si>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</si>
  <si>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</si>
  <si>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</si>
  <si>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</si>
  <si>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</si>
  <si>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</si>
  <si>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</si>
  <si>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</si>
  <si>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</si>
  <si>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</si>
  <si>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</si>
  <si>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</si>
  <si>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</si>
  <si>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</si>
  <si>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</si>
  <si>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</si>
  <si>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</si>
  <si>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</si>
  <si>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</si>
  <si>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</si>
  <si>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</si>
  <si>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</si>
  <si>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</si>
  <si>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</si>
  <si>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</si>
  <si>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</si>
  <si>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</si>
  <si>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</si>
  <si>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</si>
  <si>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</si>
  <si>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</si>
  <si>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</si>
  <si>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</si>
  <si>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</si>
  <si>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</si>
  <si>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</si>
  <si>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</si>
  <si>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</si>
  <si>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</si>
  <si>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</si>
  <si>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</si>
  <si>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</si>
  <si>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</si>
  <si>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</si>
  <si>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</si>
  <si>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</si>
  <si>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</si>
  <si>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</si>
  <si>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</si>
  <si>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</si>
  <si>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</si>
  <si>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</si>
  <si>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</si>
  <si>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</si>
  <si>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</si>
  <si>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</si>
  <si>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</si>
  <si>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</si>
  <si>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</si>
  <si>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</si>
  <si>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</si>
  <si>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</si>
  <si>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</si>
  <si>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</si>
  <si>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</si>
  <si>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</si>
  <si>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</si>
  <si>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</si>
  <si>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</si>
  <si>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</si>
  <si>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</si>
  <si>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</si>
  <si>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</si>
  <si>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</si>
  <si>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</si>
  <si>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</si>
  <si>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</si>
  <si>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</si>
  <si>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</si>
  <si>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</si>
  <si>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</si>
  <si>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</si>
  <si>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</si>
  <si>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</si>
  <si>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</si>
  <si>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</si>
  <si>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</si>
  <si>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</si>
  <si>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</si>
  <si>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</si>
  <si>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</si>
  <si>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</si>
  <si>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</si>
  <si>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</si>
  <si>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</si>
  <si>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</si>
  <si>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</si>
  <si>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</si>
  <si>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</si>
  <si>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</si>
  <si>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</si>
  <si>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</si>
  <si>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</si>
  <si>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</si>
  <si>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</si>
  <si>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</si>
  <si>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</si>
  <si>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</si>
  <si>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</si>
  <si>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</si>
  <si>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</si>
  <si>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</si>
  <si>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</si>
  <si>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</si>
  <si>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</si>
  <si>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</si>
  <si>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</si>
  <si>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</si>
  <si>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</si>
  <si>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</si>
  <si>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</si>
  <si>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</si>
  <si>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</si>
  <si>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</si>
  <si>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</si>
  <si>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</si>
  <si>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</si>
  <si>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</si>
  <si>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</si>
  <si>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</si>
  <si>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</si>
  <si>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</si>
  <si>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</si>
  <si>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</si>
  <si>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</si>
  <si>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</si>
  <si>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</si>
  <si>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</si>
  <si>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</si>
  <si>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</si>
  <si>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</si>
  <si>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</si>
  <si>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</si>
  <si>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</si>
  <si>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</si>
  <si>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</si>
  <si>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</si>
  <si>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</si>
  <si>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</si>
  <si>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</si>
  <si>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</si>
  <si>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</si>
  <si>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</si>
  <si>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</si>
  <si>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</si>
  <si>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</si>
  <si>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</si>
  <si>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</si>
  <si>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</si>
  <si>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</si>
  <si>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</si>
  <si>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</si>
  <si>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</si>
  <si>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</si>
  <si>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</si>
  <si>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</si>
  <si>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</si>
  <si>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</si>
  <si>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</si>
  <si>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</si>
  <si>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</si>
  <si>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</si>
  <si>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</si>
  <si>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</si>
  <si>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</si>
  <si>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</si>
  <si>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</si>
  <si>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</si>
  <si>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</si>
  <si>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</si>
  <si>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</si>
  <si>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</si>
  <si>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</si>
  <si>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</si>
  <si>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</si>
  <si>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</si>
  <si>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</si>
  <si>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</si>
  <si>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</si>
  <si>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</si>
  <si>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</si>
  <si>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</si>
  <si>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</si>
  <si>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</si>
  <si>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</si>
  <si>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</si>
  <si>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</si>
  <si>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</si>
  <si>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</si>
  <si>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</si>
  <si>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</si>
  <si>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</si>
  <si>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</si>
  <si>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</si>
  <si>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</si>
  <si>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</si>
  <si>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</si>
  <si>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</si>
  <si>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</si>
  <si>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</si>
  <si>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</si>
  <si>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</si>
  <si>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</si>
  <si>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</si>
  <si>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</si>
  <si>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</si>
  <si>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</si>
  <si>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</si>
  <si>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</si>
  <si>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</si>
  <si>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</si>
  <si>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</si>
  <si>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</si>
  <si>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</si>
  <si>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</si>
  <si>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</si>
  <si>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</si>
  <si>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</si>
  <si>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</si>
  <si>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</si>
  <si>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</si>
  <si>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</si>
  <si>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</si>
  <si>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</si>
  <si>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</si>
  <si>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</si>
  <si>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</si>
  <si>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</si>
  <si>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</si>
  <si>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</si>
  <si>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</si>
  <si>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</si>
  <si>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</si>
  <si>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</si>
  <si>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</si>
  <si>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</si>
  <si>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</si>
  <si>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</si>
  <si>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</si>
  <si>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</si>
  <si>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</si>
  <si>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</si>
  <si>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</si>
  <si>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</si>
  <si>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</si>
  <si>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</si>
  <si>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</si>
  <si>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</si>
  <si>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</si>
  <si>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</si>
  <si>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</si>
  <si>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</si>
  <si>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</si>
  <si>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</si>
  <si>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</si>
  <si>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</si>
  <si>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</si>
  <si>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</si>
  <si>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</si>
  <si>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</si>
  <si>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</si>
  <si>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</si>
  <si>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</si>
  <si>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</si>
  <si>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</si>
  <si>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</si>
  <si>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</si>
  <si>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</si>
  <si>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</si>
  <si>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</si>
  <si>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</si>
  <si>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</si>
  <si>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</si>
  <si>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</si>
  <si>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</si>
  <si>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</si>
  <si>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</si>
  <si>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</si>
  <si>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</si>
  <si>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</si>
  <si>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</si>
  <si>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</si>
  <si>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</si>
  <si>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</si>
  <si>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</si>
  <si>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</si>
  <si>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</si>
  <si>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</si>
  <si>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</si>
  <si>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</si>
  <si>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</si>
  <si>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</si>
  <si>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</si>
  <si>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</si>
  <si>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</si>
  <si>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</si>
  <si>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</si>
  <si>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</si>
  <si>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</si>
  <si>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</si>
  <si>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</si>
  <si>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</si>
  <si>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</si>
  <si>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</si>
  <si>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</si>
  <si>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</si>
  <si>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</si>
  <si>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</si>
  <si>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</si>
  <si>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</si>
  <si>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</si>
  <si>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</si>
  <si>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</si>
  <si>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</si>
  <si>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</si>
  <si>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</si>
  <si>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</si>
  <si>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</si>
  <si>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</si>
  <si>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</si>
  <si>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</si>
  <si>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</si>
  <si>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</si>
  <si>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</si>
  <si>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</si>
  <si>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</si>
  <si>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</si>
  <si>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</si>
  <si>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</si>
  <si>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</si>
  <si>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</si>
  <si>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</si>
  <si>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</si>
  <si>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</si>
  <si>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</si>
  <si>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</si>
  <si>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</si>
  <si>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</si>
  <si>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</si>
  <si>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</si>
  <si>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</si>
  <si>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</si>
  <si>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</si>
  <si>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</si>
  <si>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</si>
  <si>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</si>
  <si>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</si>
  <si>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</si>
  <si>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</si>
  <si>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</si>
  <si>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</si>
  <si>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</si>
  <si>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</si>
  <si>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</si>
  <si>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</si>
  <si>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</si>
  <si>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</si>
  <si>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</si>
  <si>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</si>
  <si>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</si>
  <si>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</si>
  <si>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</si>
  <si>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</si>
  <si>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</si>
  <si>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</si>
  <si>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</si>
  <si>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</si>
  <si>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</si>
  <si>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</si>
  <si>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</si>
  <si>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</si>
  <si>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</si>
  <si>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</si>
  <si>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</si>
  <si>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</si>
  <si>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</si>
  <si>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</si>
  <si>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</si>
  <si>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</si>
  <si>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</si>
  <si>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</si>
  <si>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</si>
  <si>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</si>
  <si>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</si>
  <si>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</si>
  <si>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</si>
  <si>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</si>
  <si>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</si>
  <si>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</si>
  <si>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</si>
  <si>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</si>
  <si>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</si>
  <si>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</si>
  <si>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</si>
  <si>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</si>
  <si>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</si>
  <si>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</si>
  <si>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</si>
  <si>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</si>
  <si>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</si>
  <si>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</si>
  <si>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</si>
  <si>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</si>
  <si>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</si>
  <si>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</si>
  <si>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</si>
  <si>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</si>
  <si>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</si>
  <si>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</si>
  <si>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</si>
  <si>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</si>
  <si>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</si>
  <si>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</si>
  <si>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</si>
  <si>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</si>
  <si>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</si>
  <si>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</si>
  <si>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</si>
  <si>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</si>
  <si>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</si>
  <si>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</si>
  <si>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</si>
  <si>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</si>
  <si>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</si>
  <si>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</si>
  <si>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</si>
  <si>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</si>
  <si>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</si>
  <si>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</si>
  <si>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</si>
  <si>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</si>
  <si>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</si>
  <si>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</si>
  <si>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</si>
  <si>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</si>
  <si>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</si>
  <si>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</si>
  <si>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</si>
  <si>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</si>
  <si>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</si>
  <si>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</si>
  <si>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</si>
  <si>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</si>
  <si>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</si>
  <si>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</si>
  <si>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</si>
  <si>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</si>
  <si>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</si>
  <si>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</si>
  <si>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</si>
  <si>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</si>
  <si>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</si>
  <si>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</si>
  <si>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</si>
  <si>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</si>
  <si>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</si>
  <si>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</si>
  <si>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</si>
  <si>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</si>
  <si>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</si>
  <si>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</si>
  <si>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</si>
  <si>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</si>
  <si>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</si>
  <si>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</si>
  <si>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</si>
  <si>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</si>
  <si>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</si>
  <si>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</si>
  <si>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</si>
  <si>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</si>
  <si>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</si>
  <si>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</si>
  <si>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</si>
  <si>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</si>
  <si>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</si>
  <si>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</si>
  <si>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</si>
  <si>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</si>
  <si>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</si>
  <si>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</si>
  <si>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</si>
  <si>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</si>
  <si>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</si>
  <si>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</si>
  <si>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</si>
  <si>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</si>
  <si>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</si>
  <si>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</si>
  <si>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</si>
  <si>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</si>
  <si>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</si>
  <si>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</si>
  <si>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</si>
  <si>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</si>
  <si>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</si>
  <si>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</si>
  <si>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</si>
  <si>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</si>
  <si>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</si>
  <si>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</si>
  <si>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</si>
  <si>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</si>
  <si>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</si>
  <si>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</si>
  <si>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</si>
  <si>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</si>
  <si>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</si>
  <si>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</si>
  <si>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</si>
  <si>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</si>
  <si>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</si>
  <si>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</si>
  <si>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</si>
  <si>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</si>
  <si>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</si>
  <si>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</si>
  <si>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</si>
  <si>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</si>
  <si>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</si>
  <si>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</si>
  <si>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</si>
  <si>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</si>
  <si>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</si>
  <si>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</si>
  <si>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</si>
  <si>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</si>
  <si>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</si>
  <si>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</si>
  <si>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</si>
  <si>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</si>
  <si>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</si>
  <si>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</si>
  <si>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</si>
  <si>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</si>
  <si>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</si>
  <si>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</si>
  <si>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</si>
  <si>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</si>
  <si>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</si>
  <si>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</si>
  <si>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</si>
  <si>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</si>
  <si>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</si>
  <si>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</si>
  <si>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</si>
  <si>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</si>
  <si>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</si>
  <si>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</si>
  <si>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</si>
  <si>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</si>
  <si>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</si>
  <si>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</si>
  <si>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</si>
  <si>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</si>
  <si>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</si>
  <si>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</si>
  <si>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</si>
  <si>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</si>
  <si>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</si>
  <si>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</si>
  <si>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</si>
  <si>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</si>
  <si>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</si>
  <si>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</si>
  <si>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</si>
  <si>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</si>
  <si>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</si>
  <si>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</si>
  <si>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</si>
  <si>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</si>
  <si>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</si>
  <si>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</si>
  <si>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</si>
  <si>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</si>
  <si>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</si>
  <si>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</si>
  <si>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</si>
  <si>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</si>
  <si>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</si>
  <si>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</si>
  <si>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</si>
  <si>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</si>
  <si>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</si>
  <si>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</si>
  <si>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</si>
  <si>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</si>
  <si>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</si>
  <si>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</si>
  <si>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</si>
  <si>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</si>
  <si>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</si>
  <si>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</si>
  <si>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</si>
  <si>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</si>
  <si>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</si>
  <si>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</si>
  <si>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</si>
  <si>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</si>
  <si>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</si>
  <si>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</si>
  <si>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</si>
  <si>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</si>
  <si>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</si>
  <si>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</si>
  <si>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</si>
  <si>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</si>
  <si>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</si>
  <si>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</si>
  <si>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</si>
  <si>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</si>
  <si>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</si>
  <si>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</si>
  <si>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</si>
  <si>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</si>
  <si>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</si>
  <si>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</si>
  <si>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</si>
  <si>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</si>
  <si>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</si>
  <si>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</si>
  <si>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</si>
  <si>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</si>
  <si>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</si>
  <si>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</si>
  <si>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</si>
  <si>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</si>
  <si>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</si>
  <si>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</si>
  <si>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</si>
  <si>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</si>
  <si>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</si>
  <si>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</si>
  <si>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</si>
  <si>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</si>
  <si>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</si>
  <si>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</si>
  <si>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</si>
  <si>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</si>
  <si>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</si>
  <si>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</si>
  <si>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</si>
  <si>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</si>
  <si>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</si>
  <si>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</si>
  <si>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</si>
  <si>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</si>
  <si>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</si>
  <si>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</si>
  <si>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</si>
  <si>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</si>
  <si>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</si>
  <si>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</si>
  <si>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</si>
  <si>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</si>
  <si>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</si>
  <si>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</si>
  <si>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</si>
  <si>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</si>
  <si>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</si>
  <si>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</si>
  <si>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</si>
  <si>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</si>
  <si>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</si>
  <si>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</si>
  <si>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</si>
  <si>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</si>
  <si>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</si>
  <si>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</si>
  <si>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</si>
  <si>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</si>
  <si>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</si>
  <si>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</si>
  <si>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</si>
  <si>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</si>
  <si>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</si>
  <si>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</si>
  <si>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</si>
  <si>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</si>
  <si>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</si>
  <si>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</si>
  <si>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</si>
  <si>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</si>
  <si>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</si>
  <si>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</si>
  <si>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</si>
  <si>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</si>
  <si>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</si>
  <si>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</si>
  <si>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</si>
  <si>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</si>
  <si>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</si>
  <si>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</si>
  <si>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</si>
  <si>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</si>
  <si>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</si>
  <si>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</si>
  <si>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</si>
  <si>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</si>
  <si>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</si>
  <si>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</si>
  <si>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</si>
  <si>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</si>
  <si>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</si>
  <si>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</si>
  <si>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</si>
  <si>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</si>
  <si>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</si>
  <si>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</si>
  <si>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</si>
  <si>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</si>
  <si>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</si>
  <si>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</si>
  <si>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</si>
  <si>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</si>
  <si>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</si>
  <si>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</si>
  <si>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</si>
  <si>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</si>
  <si>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</si>
  <si>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</si>
  <si>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</si>
  <si>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</si>
  <si>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</si>
  <si>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</si>
  <si>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</si>
  <si>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</si>
  <si>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</si>
  <si>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</si>
  <si>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</si>
  <si>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</si>
  <si>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</si>
  <si>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</si>
  <si>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</si>
  <si>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</si>
  <si>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</si>
  <si>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</si>
  <si>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</si>
  <si>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</si>
  <si>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</si>
  <si>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</si>
  <si>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</si>
  <si>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</si>
  <si>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</si>
  <si>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</si>
  <si>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</si>
  <si>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</si>
  <si>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</si>
  <si>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</si>
  <si>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</si>
  <si>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</si>
  <si>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</si>
  <si>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</si>
  <si>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</si>
  <si>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</si>
  <si>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</si>
  <si>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</si>
  <si>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</si>
  <si>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</si>
  <si>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</si>
  <si>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</si>
  <si>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</si>
  <si>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</si>
  <si>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</si>
  <si>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</si>
  <si>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</si>
  <si>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</si>
  <si>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</si>
  <si>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</si>
  <si>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</si>
  <si>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</si>
  <si>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</si>
  <si>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</si>
  <si>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</si>
  <si>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</si>
  <si>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</si>
  <si>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</si>
  <si>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</si>
  <si>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</si>
  <si>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</si>
  <si>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</si>
  <si>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</si>
  <si>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</si>
  <si>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</si>
  <si>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</si>
  <si>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</si>
  <si>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</si>
  <si>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</si>
  <si>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</si>
  <si>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</si>
  <si>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</si>
  <si>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</si>
  <si>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</si>
  <si>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</si>
  <si>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</si>
  <si>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</si>
  <si>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</si>
  <si>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</si>
  <si>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</si>
  <si>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</si>
  <si>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</si>
  <si>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</si>
  <si>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</si>
  <si>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</si>
  <si>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</si>
  <si>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</si>
  <si>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</si>
  <si>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</si>
  <si>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</si>
  <si>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</si>
  <si>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</si>
  <si>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</si>
  <si>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</si>
  <si>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</si>
  <si>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</si>
  <si>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</si>
  <si>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</si>
  <si>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</si>
  <si>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</si>
  <si>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</si>
  <si>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</si>
  <si>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</si>
  <si>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</si>
  <si>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</si>
  <si>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</si>
  <si>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</si>
  <si>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</si>
  <si>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</si>
  <si>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</si>
  <si>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</si>
  <si>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</si>
  <si>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</si>
  <si>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</si>
  <si>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</si>
  <si>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</si>
  <si>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</si>
  <si>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</si>
  <si>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</si>
  <si>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</si>
  <si>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</si>
  <si>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</si>
  <si>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</si>
  <si>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</si>
  <si>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</si>
  <si>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</si>
  <si>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</si>
  <si>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</si>
  <si>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</si>
  <si>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</si>
  <si>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</si>
  <si>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</si>
  <si>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</si>
  <si>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</si>
  <si>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</si>
  <si>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</si>
  <si>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</si>
  <si>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</si>
  <si>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</si>
  <si>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</si>
  <si>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</si>
  <si>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</si>
  <si>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</si>
  <si>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</si>
  <si>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</si>
  <si>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</si>
  <si>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</si>
  <si>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</si>
  <si>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</si>
  <si>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</si>
  <si>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</si>
  <si>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</si>
  <si>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</si>
  <si>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</si>
  <si>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</si>
  <si>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</si>
  <si>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</si>
  <si>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</si>
  <si>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</si>
  <si>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</si>
  <si>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</si>
  <si>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</si>
  <si>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</si>
  <si>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</si>
  <si>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</si>
  <si>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</si>
  <si>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</si>
  <si>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</si>
  <si>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</si>
  <si>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</si>
  <si>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</si>
  <si>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</si>
  <si>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</si>
  <si>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</si>
  <si>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</si>
  <si>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</si>
  <si>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</si>
  <si>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</si>
  <si>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</si>
  <si>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</si>
  <si>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</si>
  <si>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</si>
  <si>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</si>
  <si>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</si>
  <si>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</si>
  <si>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</si>
  <si>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</si>
  <si>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</si>
  <si>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</si>
  <si>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</si>
  <si>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</si>
  <si>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</si>
  <si>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</si>
  <si>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</si>
  <si>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</si>
  <si>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</si>
  <si>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</si>
  <si>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</si>
  <si>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</si>
  <si>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</si>
  <si>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</si>
  <si>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</si>
  <si>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</si>
  <si>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</si>
  <si>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</si>
  <si>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</si>
  <si>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</si>
  <si>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</si>
  <si>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</si>
  <si>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</si>
  <si>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</si>
  <si>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</si>
  <si>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</si>
  <si>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</si>
  <si>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</si>
  <si>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</si>
  <si>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</si>
  <si>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</si>
  <si>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</si>
  <si>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</si>
  <si>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</si>
  <si>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</si>
  <si>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</si>
  <si>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</si>
  <si>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</si>
  <si>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</si>
  <si>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</si>
  <si>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</si>
  <si>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</si>
  <si>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</si>
  <si>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</si>
  <si>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</si>
  <si>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</si>
  <si>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</si>
  <si>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</si>
  <si>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</si>
  <si>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</si>
  <si>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</si>
  <si>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</si>
  <si>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</si>
  <si>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</si>
  <si>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</si>
  <si>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</si>
  <si>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</si>
  <si>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</si>
  <si>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</si>
  <si>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</si>
  <si>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</si>
  <si>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</si>
  <si>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</si>
  <si>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</si>
  <si>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</si>
  <si>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</si>
  <si>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</si>
  <si>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</si>
  <si>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</si>
  <si>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</si>
  <si>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</si>
  <si>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</si>
  <si>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</si>
  <si>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</si>
  <si>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</si>
  <si>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</si>
  <si>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</si>
  <si>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</si>
  <si>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</si>
  <si>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</si>
  <si>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</si>
  <si>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</si>
  <si>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</si>
  <si>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</si>
  <si>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</si>
  <si>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</si>
  <si>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</si>
  <si>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</si>
  <si>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</si>
  <si>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</si>
  <si>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</si>
  <si>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</si>
  <si>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</si>
  <si>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</si>
  <si>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</si>
  <si>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</si>
  <si>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</si>
  <si>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</si>
  <si>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</si>
  <si>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</si>
  <si>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</si>
  <si>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</si>
  <si>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</si>
  <si>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</si>
  <si>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</si>
  <si>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</si>
  <si>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</si>
  <si>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</si>
  <si>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</si>
  <si>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</si>
  <si>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</si>
  <si>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</si>
  <si>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</si>
  <si>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</si>
  <si>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</si>
  <si>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</si>
  <si>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</si>
  <si>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</si>
  <si>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</si>
  <si>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</si>
  <si>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</si>
  <si>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</si>
  <si>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</si>
  <si>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</si>
  <si>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</si>
  <si>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</si>
  <si>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</si>
  <si>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</si>
  <si>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</si>
  <si>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</si>
  <si>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</si>
  <si>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</si>
  <si>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</si>
  <si>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</si>
  <si>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</si>
  <si>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</si>
  <si>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</si>
  <si>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</si>
  <si>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</si>
  <si>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</si>
  <si>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</si>
  <si>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</si>
  <si>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</si>
  <si>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</si>
  <si>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</si>
  <si>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</si>
  <si>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</si>
  <si>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</si>
  <si>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</si>
  <si>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</si>
  <si>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</si>
  <si>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</si>
  <si>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</si>
  <si>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</si>
  <si>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</si>
  <si>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</si>
  <si>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</si>
  <si>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</si>
  <si>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</si>
  <si>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</si>
  <si>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</si>
  <si>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</si>
  <si>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</si>
  <si>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</si>
  <si>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</si>
  <si>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</si>
  <si>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</si>
  <si>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</si>
  <si>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</si>
  <si>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</si>
  <si>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</si>
  <si>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</si>
  <si>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</si>
  <si>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</si>
  <si>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</si>
  <si>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</si>
  <si>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</si>
  <si>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</si>
  <si>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</si>
  <si>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</si>
  <si>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</si>
  <si>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</si>
  <si>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</si>
  <si>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</si>
  <si>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</si>
  <si>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</si>
  <si>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</si>
  <si>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</si>
  <si>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</si>
  <si>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</si>
  <si>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</si>
  <si>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</si>
  <si>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</si>
  <si>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</si>
  <si>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</si>
  <si>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</si>
  <si>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</si>
  <si>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</si>
  <si>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</si>
  <si>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</si>
  <si>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</si>
  <si>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</si>
  <si>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</si>
  <si>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</si>
  <si>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</si>
  <si>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</si>
  <si>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</si>
  <si>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</si>
  <si>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</si>
  <si>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</si>
  <si>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</si>
  <si>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</si>
  <si>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</si>
  <si>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</si>
  <si>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</si>
  <si>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</si>
  <si>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</si>
  <si>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</si>
  <si>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</si>
  <si>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</si>
  <si>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</si>
  <si>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</si>
  <si>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</si>
  <si>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</si>
  <si>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</si>
  <si>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</si>
  <si>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</si>
  <si>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</si>
  <si>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</si>
  <si>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</si>
  <si>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</si>
  <si>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</si>
  <si>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</si>
  <si>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</si>
  <si>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</si>
  <si>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</si>
  <si>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</si>
  <si>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</si>
  <si>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</si>
  <si>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</si>
  <si>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</si>
  <si>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</si>
  <si>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</si>
  <si>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</si>
  <si>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</si>
  <si>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</si>
  <si>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</si>
  <si>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</si>
  <si>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</si>
  <si>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</si>
  <si>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</si>
  <si>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</si>
  <si>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</si>
  <si>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</si>
  <si>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</si>
  <si>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</si>
  <si>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</si>
  <si>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</si>
  <si>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</si>
  <si>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</si>
  <si>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</si>
  <si>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</si>
  <si>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</si>
  <si>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</si>
  <si>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</si>
  <si>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</si>
  <si>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</si>
  <si>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</si>
  <si>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</si>
  <si>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</si>
  <si>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</si>
  <si>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</si>
  <si>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</si>
  <si>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</si>
  <si>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</si>
  <si>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</si>
  <si>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</si>
  <si>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</si>
  <si>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</si>
  <si>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</si>
  <si>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</si>
  <si>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</si>
  <si>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</si>
  <si>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</si>
  <si>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</si>
  <si>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</si>
  <si>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</si>
  <si>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</si>
  <si>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</si>
  <si>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</si>
  <si>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</si>
  <si>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</si>
  <si>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</si>
  <si>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</si>
  <si>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</si>
  <si>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</si>
  <si>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</si>
  <si>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</si>
  <si>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</si>
  <si>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</si>
  <si>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</si>
  <si>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</si>
  <si>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</si>
  <si>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</si>
  <si>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</si>
  <si>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</si>
  <si>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</si>
  <si>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</si>
  <si>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</si>
  <si>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</si>
  <si>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</si>
  <si>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</si>
  <si>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</si>
  <si>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</si>
  <si>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</si>
  <si>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</si>
  <si>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</si>
  <si>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</si>
  <si>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</si>
  <si>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</si>
  <si>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</si>
  <si>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</si>
  <si>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</si>
  <si>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</si>
  <si>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</si>
  <si>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</si>
  <si>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</si>
  <si>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</si>
  <si>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</si>
  <si>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</si>
  <si>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</si>
  <si>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</si>
  <si>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</si>
  <si>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</si>
  <si>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</si>
  <si>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</si>
  <si>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</si>
  <si>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</si>
  <si>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</si>
  <si>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</si>
  <si>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</si>
  <si>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</si>
  <si>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</si>
  <si>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</si>
  <si>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</si>
  <si>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</si>
  <si>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</si>
  <si>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</si>
  <si>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</si>
  <si>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</si>
  <si>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</si>
  <si>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</si>
  <si>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</si>
  <si>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</si>
  <si>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</si>
  <si>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</si>
  <si>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</si>
  <si>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</si>
  <si>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</si>
  <si>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</si>
  <si>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</si>
  <si>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</si>
  <si>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</si>
  <si>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</si>
  <si>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</si>
  <si>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</si>
  <si>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</si>
  <si>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</si>
  <si>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</si>
  <si>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</si>
  <si>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</si>
  <si>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</si>
  <si>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</si>
  <si>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</si>
  <si>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</si>
  <si>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</si>
  <si>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</si>
  <si>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</si>
  <si>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</si>
  <si>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</si>
  <si>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</si>
  <si>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</si>
  <si>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</si>
  <si>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</si>
  <si>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</si>
  <si>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</si>
  <si>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</si>
  <si>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</si>
  <si>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</si>
  <si>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</si>
  <si>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</si>
  <si>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</si>
  <si>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</si>
  <si>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</si>
  <si>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</si>
  <si>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</si>
  <si>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</si>
  <si>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</si>
  <si>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</si>
  <si>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</si>
  <si>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</si>
  <si>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</si>
  <si>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</si>
  <si>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</si>
  <si>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</si>
  <si>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</si>
  <si>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</si>
  <si>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</si>
  <si>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</si>
  <si>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</si>
  <si>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</si>
  <si>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</si>
  <si>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</si>
  <si>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</si>
  <si>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</si>
  <si>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</si>
  <si>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</si>
  <si>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</si>
  <si>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</si>
  <si>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</si>
  <si>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</si>
  <si>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</si>
  <si>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</si>
  <si>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</si>
  <si>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</si>
  <si>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</si>
  <si>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</si>
  <si>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</si>
  <si>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</si>
  <si>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</si>
  <si>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</si>
  <si>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</si>
  <si>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</si>
  <si>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</si>
  <si>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</si>
  <si>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</si>
  <si>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</si>
  <si>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</si>
  <si>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</si>
  <si>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</si>
  <si>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</si>
  <si>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</si>
  <si>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</si>
  <si>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</si>
  <si>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</si>
  <si>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</si>
  <si>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</si>
  <si>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</si>
  <si>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</si>
  <si>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</si>
  <si>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</si>
  <si>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</si>
  <si>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</si>
  <si>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</si>
  <si>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</si>
  <si>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</si>
  <si>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</si>
  <si>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</si>
  <si>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</si>
  <si>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</si>
  <si>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</si>
  <si>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</si>
  <si>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</si>
  <si>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</si>
  <si>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</si>
  <si>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</si>
  <si>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</si>
  <si>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</si>
  <si>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</si>
  <si>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</si>
  <si>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</si>
  <si>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</si>
  <si>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</si>
  <si>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</si>
  <si>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</si>
  <si>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</si>
  <si>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</si>
  <si>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</si>
  <si>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</si>
  <si>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</si>
  <si>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</si>
  <si>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</si>
  <si>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</si>
  <si>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</si>
  <si>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</si>
  <si>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</si>
  <si>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</si>
  <si>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</si>
  <si>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</si>
  <si>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</si>
  <si>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</si>
  <si>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</si>
  <si>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</si>
  <si>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</si>
  <si>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</si>
  <si>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</si>
  <si>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</si>
  <si>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</si>
  <si>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</si>
  <si>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</si>
  <si>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</si>
  <si>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</si>
  <si>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</si>
  <si>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</si>
  <si>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</si>
  <si>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</si>
  <si>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</si>
  <si>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</si>
  <si>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</si>
  <si>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</si>
  <si>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</si>
  <si>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</si>
  <si>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</si>
  <si>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</si>
  <si>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</si>
  <si>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</si>
  <si>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</si>
  <si>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</si>
  <si>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</si>
  <si>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</si>
  <si>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</si>
  <si>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</si>
  <si>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</si>
  <si>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</si>
  <si>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</si>
  <si>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</si>
  <si>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</si>
  <si>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</si>
  <si>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</si>
  <si>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</si>
  <si>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</si>
  <si>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</si>
  <si>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</si>
  <si>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</si>
  <si>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</si>
  <si>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</si>
  <si>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</si>
  <si>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</si>
  <si>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</si>
  <si>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</si>
  <si>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</si>
  <si>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</si>
  <si>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</si>
  <si>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</si>
  <si>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</si>
  <si>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</si>
  <si>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</si>
  <si>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</si>
  <si>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</si>
  <si>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</si>
  <si>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</si>
  <si>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</si>
  <si>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</si>
  <si>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</si>
  <si>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</si>
  <si>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</si>
  <si>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</si>
  <si>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</si>
  <si>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</si>
  <si>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</si>
  <si>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</si>
  <si>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</si>
  <si>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</si>
  <si>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</si>
  <si>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</si>
  <si>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</si>
  <si>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</si>
  <si>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</si>
  <si>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</si>
  <si>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</si>
  <si>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</si>
  <si>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</si>
  <si>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</si>
  <si>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</si>
  <si>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</si>
  <si>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</si>
  <si>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</si>
  <si>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</si>
  <si>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</si>
  <si>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</si>
  <si>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</si>
  <si>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</si>
  <si>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</si>
  <si>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</si>
  <si>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</si>
  <si>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</si>
  <si>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</si>
  <si>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</si>
  <si>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</si>
  <si>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</si>
  <si>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</si>
  <si>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</si>
  <si>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</si>
  <si>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</si>
  <si>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</si>
  <si>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</si>
  <si>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</si>
  <si>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</si>
  <si>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</si>
  <si>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</si>
  <si>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</si>
  <si>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</si>
  <si>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</si>
  <si>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</si>
  <si>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</si>
  <si>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</si>
  <si>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</si>
  <si>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</si>
  <si>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</si>
  <si>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</si>
  <si>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</si>
  <si>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</si>
  <si>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</si>
  <si>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</si>
  <si>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</si>
  <si>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</si>
  <si>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</si>
  <si>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</si>
  <si>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</si>
  <si>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</si>
  <si>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</si>
  <si>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</si>
  <si>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</si>
  <si>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</si>
  <si>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</si>
  <si>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</si>
  <si>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</si>
  <si>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</si>
  <si>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</si>
  <si>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</si>
  <si>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</si>
  <si>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</si>
  <si>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</si>
  <si>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</si>
  <si>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</si>
  <si>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</si>
  <si>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</si>
  <si>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</si>
  <si>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</si>
  <si>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</si>
  <si>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</si>
  <si>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</si>
  <si>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</si>
  <si>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</si>
  <si>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</si>
  <si>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</si>
  <si>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</si>
  <si>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</si>
  <si>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</si>
  <si>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</si>
  <si>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</si>
  <si>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</si>
  <si>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</si>
  <si>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</si>
  <si>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</si>
  <si>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</si>
  <si>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</si>
  <si>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</si>
  <si>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</si>
  <si>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</si>
  <si>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</si>
  <si>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</si>
  <si>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</si>
  <si>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</si>
  <si>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</si>
  <si>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</si>
  <si>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</si>
  <si>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</si>
  <si>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</si>
  <si>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</si>
  <si>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</si>
  <si>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</si>
  <si>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</si>
  <si>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</si>
  <si>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</si>
  <si>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</si>
  <si>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</si>
  <si>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</si>
  <si>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</si>
  <si>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</si>
  <si>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</si>
  <si>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</si>
  <si>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</si>
  <si>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</si>
  <si>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</si>
  <si>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</si>
  <si>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</si>
  <si>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</si>
  <si>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</si>
  <si>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</si>
  <si>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</si>
  <si>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</si>
  <si>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</si>
  <si>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</si>
  <si>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</si>
  <si>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</si>
  <si>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</si>
  <si>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</si>
  <si>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</si>
  <si>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</si>
  <si>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</si>
  <si>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</si>
  <si>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</si>
  <si>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</si>
  <si>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</si>
  <si>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</si>
  <si>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</si>
  <si>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</si>
  <si>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</si>
  <si>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</si>
  <si>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</si>
  <si>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</si>
  <si>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</si>
  <si>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</si>
  <si>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</si>
  <si>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</si>
  <si>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</si>
  <si>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</si>
  <si>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</si>
  <si>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</si>
  <si>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</si>
  <si>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</si>
  <si>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</si>
  <si>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</si>
  <si>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</si>
  <si>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</si>
  <si>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</si>
  <si>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</si>
  <si>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</si>
  <si>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</si>
  <si>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</si>
  <si>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</si>
  <si>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</si>
  <si>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</si>
  <si>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</si>
  <si>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</si>
  <si>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</si>
  <si>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</si>
  <si>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</si>
  <si>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</si>
  <si>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</si>
  <si>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</si>
  <si>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</si>
  <si>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</si>
  <si>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</si>
  <si>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</si>
  <si>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</si>
  <si>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</si>
  <si>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</si>
  <si>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</si>
  <si>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</si>
  <si>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</si>
  <si>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</si>
  <si>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</si>
  <si>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</si>
  <si>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</si>
  <si>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</si>
  <si>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</si>
  <si>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</si>
  <si>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</si>
  <si>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</si>
  <si>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</si>
  <si>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</si>
  <si>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</si>
  <si>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</si>
  <si>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</si>
  <si>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</si>
  <si>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</si>
  <si>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</si>
  <si>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</si>
  <si>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</si>
  <si>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</si>
  <si>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</si>
  <si>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</si>
  <si>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</si>
  <si>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</si>
  <si>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</si>
  <si>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</si>
  <si>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</si>
  <si>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</si>
  <si>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</si>
  <si>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</si>
  <si>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</si>
  <si>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</si>
  <si>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</si>
  <si>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</si>
  <si>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</si>
  <si>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</si>
  <si>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</si>
  <si>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</si>
  <si>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</si>
  <si>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</si>
  <si>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</si>
  <si>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</si>
  <si>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</si>
  <si>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</si>
  <si>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</si>
  <si>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</si>
  <si>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</si>
  <si>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</si>
  <si>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</si>
  <si>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</si>
  <si>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</si>
  <si>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</si>
  <si>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</si>
  <si>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</si>
  <si>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</si>
  <si>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</si>
  <si>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</si>
  <si>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</si>
  <si>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</si>
  <si>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</si>
  <si>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</si>
  <si>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</si>
  <si>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</si>
  <si>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</si>
  <si>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</si>
  <si>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</si>
  <si>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</si>
  <si>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</si>
  <si>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</si>
  <si>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</si>
  <si>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</si>
  <si>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</si>
  <si>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</si>
  <si>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</si>
  <si>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</si>
  <si>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</si>
  <si>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</si>
  <si>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</si>
  <si>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</si>
  <si>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</si>
  <si>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</si>
  <si>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</si>
  <si>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</si>
  <si>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</si>
  <si>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</si>
  <si>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</si>
  <si>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</si>
  <si>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</si>
  <si>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</si>
  <si>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</si>
  <si>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</si>
  <si>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</si>
  <si>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</si>
  <si>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</si>
  <si>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</si>
  <si>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</si>
  <si>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</si>
  <si>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</si>
  <si>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</si>
  <si>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</si>
  <si>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</si>
  <si>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</si>
  <si>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</si>
  <si>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</si>
  <si>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</si>
  <si>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</si>
  <si>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</si>
  <si>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</si>
  <si>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</si>
  <si>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</si>
  <si>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</si>
  <si>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</si>
  <si>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</si>
  <si>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</si>
  <si>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</si>
  <si>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</si>
  <si>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</si>
  <si>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</si>
  <si>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</si>
  <si>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</si>
  <si>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</si>
  <si>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</si>
  <si>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</si>
  <si>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</si>
  <si>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</si>
  <si>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</si>
  <si>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</si>
  <si>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</si>
  <si>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</si>
  <si>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</si>
  <si>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</si>
  <si>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</si>
  <si>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</si>
  <si>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</si>
  <si>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</si>
  <si>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</si>
  <si>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</si>
  <si>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</si>
  <si>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</si>
  <si>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</si>
  <si>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</si>
  <si>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</si>
  <si>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</si>
  <si>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</si>
  <si>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</si>
  <si>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</si>
  <si>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</si>
  <si>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</si>
  <si>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</si>
  <si>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</si>
  <si>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</si>
  <si>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</si>
  <si>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</si>
  <si>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</si>
  <si>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</si>
  <si>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</si>
  <si>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</si>
  <si>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</si>
  <si>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</si>
  <si>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</si>
  <si>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</si>
  <si>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</si>
  <si>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</si>
  <si>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</si>
  <si>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</si>
  <si>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</si>
  <si>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</si>
  <si>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</si>
  <si>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</si>
  <si>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</si>
  <si>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</si>
  <si>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</si>
  <si>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</si>
  <si>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</si>
  <si>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</si>
  <si>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</si>
  <si>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</si>
  <si>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</si>
  <si>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</si>
  <si>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</si>
  <si>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</si>
  <si>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</si>
  <si>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</si>
  <si>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</si>
  <si>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</si>
  <si>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</si>
  <si>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</si>
  <si>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</si>
  <si>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</si>
  <si>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</si>
  <si>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</si>
  <si>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</si>
  <si>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</si>
  <si>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</si>
  <si>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</si>
  <si>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</si>
  <si>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</si>
  <si>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</si>
  <si>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</si>
  <si>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</si>
  <si>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</si>
  <si>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</si>
  <si>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</si>
  <si>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</si>
  <si>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</si>
  <si>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</si>
  <si>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</si>
  <si>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</si>
  <si>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</si>
  <si>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</si>
  <si>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</si>
  <si>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</si>
  <si>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</si>
  <si>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</si>
  <si>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</si>
  <si>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</si>
  <si>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</si>
  <si>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</si>
  <si>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</si>
  <si>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</si>
  <si>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</si>
  <si>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</si>
  <si>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</si>
  <si>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</si>
  <si>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</si>
  <si>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</si>
  <si>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</si>
  <si>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</si>
  <si>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</si>
  <si>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</si>
  <si>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</si>
  <si>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</si>
  <si>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</si>
  <si>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</si>
  <si>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</si>
  <si>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</si>
  <si>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</si>
  <si>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</si>
  <si>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</si>
  <si>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</si>
  <si>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</si>
  <si>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</si>
  <si>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</si>
  <si>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</si>
  <si>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</si>
  <si>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</si>
  <si>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</si>
  <si>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</si>
  <si>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</si>
  <si>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</si>
  <si>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</si>
  <si>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</si>
  <si>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</si>
  <si>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</si>
  <si>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</si>
  <si>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</si>
  <si>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</si>
  <si>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</si>
  <si>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</si>
  <si>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</si>
  <si>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</si>
  <si>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</si>
  <si>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</si>
  <si>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</si>
  <si>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</si>
  <si>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</si>
  <si>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</si>
  <si>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</si>
  <si>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</si>
  <si>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</si>
  <si>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</si>
  <si>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</si>
  <si>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</si>
  <si>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</si>
  <si>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</si>
  <si>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</si>
  <si>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</si>
  <si>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</si>
  <si>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</si>
  <si>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</si>
  <si>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</si>
  <si>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</si>
  <si>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</si>
  <si>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</si>
  <si>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</si>
  <si>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</si>
  <si>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</si>
  <si>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</si>
  <si>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</si>
  <si>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</si>
  <si>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</si>
  <si>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</si>
  <si>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</si>
  <si>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</si>
  <si>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</si>
  <si>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</si>
  <si>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</si>
  <si>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</si>
  <si>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</si>
  <si>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</si>
  <si>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</si>
  <si>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</si>
  <si>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</si>
  <si>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</si>
  <si>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</si>
  <si>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</si>
  <si>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</si>
  <si>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</si>
  <si>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</si>
  <si>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</si>
  <si>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</si>
  <si>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</si>
  <si>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</si>
  <si>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</si>
  <si>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</si>
  <si>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</si>
  <si>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</si>
  <si>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</si>
  <si>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</si>
  <si>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</si>
  <si>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</si>
  <si>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</si>
  <si>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</si>
  <si>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</si>
  <si>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</si>
  <si>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</si>
  <si>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</si>
  <si>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</si>
  <si>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</si>
  <si>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</si>
  <si>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</si>
  <si>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</si>
  <si>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</si>
  <si>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</si>
  <si>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</si>
  <si>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</si>
  <si>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</si>
  <si>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</si>
  <si>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</si>
  <si>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</si>
  <si>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</si>
  <si>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</si>
  <si>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</si>
  <si>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</si>
  <si>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</si>
  <si>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</si>
  <si>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</si>
  <si>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</si>
  <si>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</si>
  <si>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</si>
  <si>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</si>
  <si>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</si>
  <si>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</si>
  <si>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</si>
  <si>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</si>
  <si>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</si>
  <si>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</si>
  <si>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</si>
  <si>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</si>
  <si>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</si>
  <si>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</si>
  <si>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</si>
  <si>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</si>
  <si>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</si>
  <si>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</si>
  <si>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</si>
  <si>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</si>
  <si>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</si>
  <si>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</si>
  <si>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</si>
  <si>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</si>
  <si>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</si>
  <si>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</si>
  <si>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</si>
  <si>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</si>
  <si>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</si>
  <si>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</si>
  <si>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</si>
  <si>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</si>
  <si>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</si>
  <si>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</si>
  <si>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</si>
  <si>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</si>
  <si>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</si>
  <si>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</si>
  <si>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</si>
  <si>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</si>
  <si>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</si>
  <si>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</si>
  <si>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</si>
  <si>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</si>
  <si>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</si>
  <si>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</si>
  <si>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</si>
  <si>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</si>
  <si>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</si>
  <si>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</si>
  <si>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</si>
  <si>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</si>
  <si>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</si>
  <si>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</si>
  <si>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</si>
  <si>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</si>
  <si>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</si>
  <si>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</si>
  <si>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</si>
  <si>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</si>
  <si>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</si>
  <si>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</si>
  <si>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</si>
  <si>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</si>
  <si>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</si>
  <si>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</si>
  <si>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</si>
  <si>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</si>
  <si>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</si>
  <si>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</si>
  <si>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</si>
  <si>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</si>
  <si>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</si>
  <si>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</si>
  <si>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</si>
  <si>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</si>
  <si>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</si>
  <si>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</si>
  <si>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</si>
  <si>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</si>
  <si>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</si>
  <si>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</si>
  <si>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</si>
  <si>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</si>
  <si>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</si>
  <si>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</si>
  <si>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</si>
  <si>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</si>
  <si>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</si>
  <si>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</si>
  <si>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</si>
  <si>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</si>
  <si>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</si>
  <si>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</si>
  <si>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</si>
  <si>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</si>
  <si>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</si>
  <si>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</si>
  <si>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</si>
  <si>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</si>
  <si>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</si>
  <si>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</si>
  <si>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</si>
  <si>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</si>
  <si>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</si>
  <si>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</si>
  <si>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</si>
  <si>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</si>
  <si>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</si>
  <si>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</si>
  <si>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</si>
  <si>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</si>
  <si>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</si>
  <si>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</si>
  <si>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</si>
  <si>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</si>
  <si>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</si>
  <si>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</si>
  <si>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</si>
  <si>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</si>
  <si>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</si>
  <si>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</si>
  <si>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</si>
  <si>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</si>
  <si>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</si>
  <si>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</si>
  <si>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</si>
  <si>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</si>
  <si>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</si>
  <si>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</si>
  <si>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</si>
  <si>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</si>
  <si>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</si>
  <si>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</si>
  <si>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</si>
  <si>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</si>
  <si>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</si>
  <si>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</si>
  <si>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</si>
  <si>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</si>
  <si>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</si>
  <si>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</si>
  <si>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</si>
  <si>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</si>
  <si>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</si>
  <si>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</si>
  <si>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</si>
  <si>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</si>
  <si>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</si>
  <si>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</si>
  <si>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</si>
  <si>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</si>
  <si>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</si>
  <si>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</si>
  <si>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</si>
  <si>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</si>
  <si>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</si>
  <si>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</si>
  <si>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</si>
  <si>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</si>
  <si>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</si>
  <si>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</si>
  <si>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</si>
  <si>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</si>
  <si>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</si>
  <si>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</si>
  <si>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</si>
  <si>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</si>
  <si>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</si>
  <si>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</si>
  <si>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</si>
  <si>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</si>
  <si>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</si>
  <si>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</si>
  <si>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</si>
  <si>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</si>
  <si>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</si>
  <si>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</si>
  <si>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</si>
  <si>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</si>
  <si>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</si>
  <si>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</si>
  <si>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</si>
  <si>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</si>
  <si>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</si>
  <si>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</si>
  <si>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</si>
  <si>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</si>
  <si>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</si>
  <si>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</si>
  <si>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</si>
  <si>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</si>
  <si>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</si>
  <si>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</si>
  <si>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</si>
  <si>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</si>
  <si>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</si>
  <si>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</si>
  <si>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</si>
  <si>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</si>
  <si>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</si>
  <si>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</si>
  <si>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</si>
  <si>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</si>
  <si>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</si>
  <si>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</si>
  <si>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</si>
  <si>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</si>
  <si>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</si>
  <si>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</si>
  <si>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</si>
  <si>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</si>
  <si>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</si>
  <si>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</si>
  <si>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</si>
  <si>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</si>
  <si>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</si>
  <si>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</si>
  <si>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</si>
  <si>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</si>
  <si>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</si>
  <si>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</si>
  <si>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</si>
  <si>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</si>
  <si>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</si>
  <si>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</si>
  <si>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</si>
  <si>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</si>
  <si>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</si>
  <si>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</si>
  <si>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</si>
  <si>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</si>
  <si>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</si>
  <si>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</si>
  <si>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</si>
  <si>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</si>
  <si>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</si>
  <si>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</si>
  <si>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</si>
  <si>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</si>
  <si>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</si>
  <si>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</si>
  <si>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</si>
  <si>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</si>
  <si>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</si>
  <si>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</si>
  <si>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</si>
  <si>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</si>
  <si>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</si>
  <si>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</si>
  <si>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</si>
  <si>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</si>
  <si>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</si>
  <si>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</si>
  <si>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</si>
  <si>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</si>
  <si>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</si>
  <si>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</si>
  <si>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</si>
  <si>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</si>
  <si>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</si>
  <si>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</si>
  <si>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</si>
  <si>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</si>
  <si>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</si>
  <si>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</si>
  <si>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</si>
  <si>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</si>
  <si>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</si>
  <si>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</si>
  <si>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</si>
  <si>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</si>
  <si>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</si>
  <si>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</si>
  <si>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</si>
  <si>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</si>
  <si>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</si>
  <si>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</si>
  <si>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</si>
  <si>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</si>
  <si>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</si>
  <si>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</si>
  <si>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</si>
  <si>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</si>
  <si>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</si>
  <si>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</si>
  <si>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</si>
  <si>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</si>
  <si>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</si>
  <si>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</si>
  <si>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</si>
  <si>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</si>
  <si>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</si>
  <si>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</si>
  <si>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</si>
  <si>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</si>
  <si>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</si>
  <si>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</si>
  <si>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</si>
  <si>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</si>
  <si>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</si>
  <si>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</si>
  <si>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</si>
  <si>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</si>
  <si>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</si>
  <si>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</si>
  <si>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</si>
  <si>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</si>
  <si>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</si>
  <si>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</si>
  <si>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</si>
  <si>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</si>
  <si>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</si>
  <si>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</si>
  <si>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</si>
  <si>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</si>
  <si>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</si>
  <si>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</si>
  <si>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</si>
  <si>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</si>
  <si>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</si>
  <si>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</si>
  <si>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</si>
  <si>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</si>
  <si>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</si>
  <si>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</si>
  <si>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</si>
  <si>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</si>
  <si>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</si>
  <si>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</si>
  <si>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</si>
  <si>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</si>
  <si>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</si>
  <si>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</si>
  <si>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</si>
  <si>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</si>
  <si>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</si>
  <si>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</si>
  <si>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</si>
  <si>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</si>
  <si>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</si>
  <si>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</si>
  <si>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</si>
  <si>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</si>
  <si>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</si>
  <si>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</si>
  <si>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</si>
  <si>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</si>
  <si>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</si>
  <si>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</si>
  <si>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</si>
  <si>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</si>
  <si>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</si>
  <si>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</si>
  <si>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</si>
  <si>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</si>
  <si>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</si>
  <si>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</si>
  <si>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</si>
  <si>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</si>
  <si>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</si>
  <si>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</si>
  <si>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</si>
  <si>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</si>
  <si>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</si>
  <si>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</si>
  <si>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</si>
  <si>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</si>
  <si>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</si>
  <si>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</si>
  <si>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</si>
  <si>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</si>
  <si>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</si>
  <si>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</si>
  <si>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</si>
  <si>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</si>
  <si>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</si>
  <si>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</si>
  <si>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</si>
  <si>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</si>
  <si>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</si>
  <si>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</si>
  <si>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</si>
  <si>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</si>
  <si>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</si>
  <si>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</si>
  <si>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</si>
  <si>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</si>
  <si>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</si>
  <si>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</si>
  <si>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</si>
  <si>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</si>
  <si>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</si>
  <si>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</si>
  <si>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</si>
  <si>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</si>
  <si>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</si>
  <si>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</si>
  <si>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</si>
  <si>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</si>
  <si>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</si>
  <si>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</si>
  <si>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</si>
  <si>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</si>
  <si>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</si>
  <si>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</si>
  <si>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</si>
  <si>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</si>
  <si>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</si>
  <si>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</si>
  <si>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</si>
  <si>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</si>
  <si>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</si>
  <si>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</si>
  <si>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</si>
  <si>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</si>
  <si>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</si>
  <si>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</si>
  <si>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</si>
  <si>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</si>
  <si>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</si>
  <si>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</si>
  <si>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</si>
  <si>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</si>
  <si>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</si>
  <si>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</si>
  <si>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</si>
  <si>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</si>
  <si>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</si>
  <si>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</si>
  <si>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</si>
  <si>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</si>
  <si>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</si>
  <si>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</si>
  <si>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</si>
  <si>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</si>
  <si>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</si>
  <si>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</si>
  <si>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</si>
  <si>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</si>
  <si>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</si>
  <si>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</si>
  <si>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</si>
  <si>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</si>
  <si>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</si>
  <si>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</si>
  <si>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</si>
  <si>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</si>
  <si>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</si>
  <si>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</si>
  <si>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</si>
  <si>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</si>
  <si>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</si>
  <si>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</si>
  <si>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</si>
  <si>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</si>
  <si>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</si>
  <si>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</si>
  <si>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</si>
  <si>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</si>
  <si>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</si>
  <si>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</si>
  <si>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</si>
  <si>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</si>
  <si>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</si>
  <si>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</si>
  <si>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</si>
  <si>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</si>
  <si>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</si>
  <si>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</si>
  <si>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</si>
  <si>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</si>
  <si>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</si>
  <si>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</si>
  <si>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</si>
  <si>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</si>
  <si>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</si>
  <si>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</si>
  <si>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</si>
  <si>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</si>
  <si>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</si>
  <si>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</si>
  <si>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</si>
  <si>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</si>
  <si>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</si>
  <si>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</si>
  <si>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</si>
  <si>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</si>
  <si>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</si>
  <si>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</si>
  <si>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</si>
  <si>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</si>
  <si>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</si>
  <si>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</si>
  <si>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</si>
  <si>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</si>
  <si>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</si>
  <si>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</si>
  <si>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</si>
  <si>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</si>
  <si>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</si>
  <si>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</si>
  <si>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</si>
  <si>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</si>
  <si>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</si>
  <si>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</si>
  <si>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</si>
  <si>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</si>
  <si>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</si>
  <si>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</si>
  <si>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</si>
  <si>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</si>
  <si>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</si>
  <si>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</si>
  <si>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</si>
  <si>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</si>
  <si>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</si>
  <si>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</si>
  <si>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</si>
  <si>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</si>
  <si>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</si>
  <si>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</si>
  <si>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</si>
  <si>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</si>
  <si>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</si>
  <si>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</si>
  <si>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</si>
  <si>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</si>
  <si>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</si>
  <si>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</si>
  <si>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</si>
  <si>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</si>
  <si>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</si>
  <si>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</si>
  <si>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</si>
  <si>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</si>
  <si>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</si>
  <si>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</si>
  <si>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</si>
  <si>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</si>
  <si>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</si>
  <si>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</si>
  <si>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</si>
  <si>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</si>
  <si>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</si>
  <si>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</si>
  <si>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</si>
  <si>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</si>
  <si>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</si>
  <si>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</si>
  <si>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</si>
  <si>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</si>
  <si>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</si>
  <si>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</si>
  <si>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</si>
  <si>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</si>
  <si>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</si>
  <si>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</si>
  <si>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</si>
  <si>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</si>
  <si>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</si>
  <si>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</si>
  <si>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</si>
  <si>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</si>
  <si>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</si>
  <si>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</si>
  <si>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</si>
  <si>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</si>
  <si>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</si>
  <si>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</si>
  <si>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</si>
  <si>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</si>
  <si>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</si>
  <si>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</si>
  <si>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</si>
  <si>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</si>
  <si>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</si>
  <si>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</si>
  <si>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</si>
  <si>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</si>
  <si>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</si>
  <si>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</si>
  <si>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</si>
  <si>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</si>
  <si>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</si>
  <si>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</si>
  <si>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</si>
  <si>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</si>
  <si>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</si>
  <si>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</si>
  <si>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</si>
  <si>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</si>
  <si>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</si>
  <si>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</si>
  <si>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</si>
  <si>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</si>
  <si>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</si>
  <si>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</si>
  <si>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</si>
  <si>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</si>
  <si>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</si>
  <si>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</si>
  <si>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</si>
  <si>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</si>
  <si>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</si>
  <si>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</si>
  <si>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</si>
  <si>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</si>
  <si>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</si>
  <si>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</si>
  <si>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</si>
  <si>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</si>
  <si>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</si>
  <si>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</si>
  <si>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</si>
  <si>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</si>
  <si>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</si>
  <si>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</si>
  <si>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</si>
  <si>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</si>
  <si>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</si>
  <si>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</si>
  <si>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</si>
  <si>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</si>
  <si>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</si>
  <si>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</si>
  <si>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</si>
  <si>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</si>
  <si>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</si>
  <si>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</si>
  <si>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</si>
  <si>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</si>
  <si>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</si>
  <si>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</si>
  <si>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</si>
  <si>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</si>
  <si>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</si>
  <si>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</si>
  <si>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</si>
  <si>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</si>
  <si>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</si>
  <si>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</si>
  <si>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</si>
  <si>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</si>
  <si>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</si>
  <si>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</si>
  <si>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</si>
  <si>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</si>
  <si>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</si>
  <si>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</si>
  <si>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</si>
  <si>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</si>
  <si>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</si>
  <si>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</si>
  <si>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</si>
  <si>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</si>
  <si>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</si>
  <si>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</si>
  <si>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</si>
  <si>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</si>
  <si>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</si>
  <si>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</si>
  <si>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</si>
  <si>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</si>
  <si>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</si>
  <si>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</si>
  <si>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</si>
  <si>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</si>
  <si>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</si>
  <si>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</si>
  <si>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</si>
  <si>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</si>
  <si>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</si>
  <si>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</si>
  <si>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</si>
  <si>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</si>
  <si>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</si>
  <si>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</si>
  <si>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</si>
  <si>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</si>
  <si>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</si>
  <si>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</si>
  <si>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</si>
  <si>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</si>
  <si>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</si>
  <si>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</si>
  <si>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</si>
  <si>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</si>
  <si>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</si>
  <si>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</si>
  <si>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</si>
  <si>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</si>
  <si>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</si>
  <si>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</si>
  <si>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</si>
  <si>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</si>
  <si>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</si>
  <si>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</si>
  <si>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</si>
  <si>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</si>
  <si>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</si>
  <si>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</si>
  <si>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</si>
  <si>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</si>
  <si>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</si>
  <si>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</si>
  <si>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</si>
  <si>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</si>
  <si>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</si>
  <si>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</si>
  <si>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</si>
  <si>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</si>
  <si>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</si>
  <si>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</si>
  <si>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</si>
  <si>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</si>
  <si>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</si>
  <si>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</si>
  <si>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</si>
  <si>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</si>
  <si>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</si>
  <si>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</si>
  <si>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</si>
  <si>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Team at site TS</t>
  </si>
  <si>
    <t>PCM-20251212-00000827</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</si>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</sst>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340.74844849536748</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t="s">
        <v>39106</v>
      </c>
      <c r="F3" s="73">
        <v>46003.682696759257</v>
      </c>
      <c r="G3" s="120">
        <f ca="1">IFERROR(NOW()-F3,"-")</f>
        <v>1.41776620366727E-2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46003.696874421294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46003.696874421294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46003.696874421294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46003.696874421294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46003.696874421294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46003.696874421294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46003.696874421294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46003.696874421294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46003.696874421294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46003.696874421294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46003.696874421294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46003.696874421294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46003.696874421294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46003.696874421294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46003.696874421294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46003.696874421294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46003.696874421294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46003.696874421294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46003.696874421294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46003.696874421294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46003.696874421294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46003.696874421294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46003.696874421294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46003.696874421294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46003.696874421294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46003.696874421294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46003.696874421294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46003.696874421294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46003.696874421294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46003.696874421294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46003.696874421294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46003.696874421294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46003.696874421294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46003.696874421294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46003.696874421294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46003.696874421294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46003.696874421294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46003.696874421294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46003.696874421294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46003.696874421294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46003.696874421294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46003.696874421294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46003.696874421294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46003.696874421294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46003.696874421294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46003.696874421294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46003.696874421294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46003.696874421294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46003.696874421294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46003.696874421294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46003.696874421294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46003.696874421294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46003.696874421294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46003.696874421294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46003.696874421294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46003.696874421294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46003.696874421294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46003.696874421294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46003.696874421294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46003.696874421294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46003.696874421294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46003.696874421294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46003.696874421294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46003.696874421294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46003.696874421294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46003.696874421294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46003.696874421294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46003.696874421294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46003.696874421294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46003.696874421294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46003.696874421294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46003.696874421294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46003.696874421294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46003.696874421294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46003.696874421294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46003.696874421294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46003.696874421294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46003.696874421294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46003.696874421294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46003.696874421294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46003.696874421294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46003.696874421294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46003.696874421294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46003.696874421294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46003.696874421294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46003.696874421294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46003.696874421294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46003.696874421294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46003.696874421294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46003.696874421294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46003.696874421294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46003.696874421294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46003.696874421294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46003.696874421294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46003.696874421294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46003.696874421294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46003.696874421294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46003.696874421294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46003.696874421294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46003.696874421294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46003.696874421294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46003.696874421294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46003.696874421294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46003.696874421294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46003.696874421294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46003.696874421294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46003.696874421294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46003.696874421294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46003.696874421294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46003.696874421294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46003.696874421294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46003.696874421294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46003.696874421294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46003.696874421294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46003.696874421294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46003.696874421294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46003.696874421294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46003.696874421294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46003.696874421294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46003.696874421294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46003.696874421294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46003.696874421294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46003.696874421294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46003.696874421294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46003.696874421294</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51A5CC54-82C2-4CC1-B24E-8CA3982092C3}"/>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178.69703645833215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19.309455439812155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6.3414924768512719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2.8649646990743349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46003.696874421294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46003.696874421294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46003.696874421294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46003.696874421294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46003.696874421294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46003.696874421294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46003.696874421294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46003.696874421294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46003.696874421294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46003.696874421294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46003.696874421294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46003.696874421294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46003.696874421294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46003.696874421294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46003.696874421294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46003.696874421294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46003.696874421294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46003.696874421294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46003.696874421294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46003.696874421294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46003.696874421294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46003.696874421294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46003.696874421294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46003.696874421294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46003.696874421294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46003.696874421294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46003.696874421294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46003.696874421294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46003.696874421294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46003.696874421294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46003.696874421294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46003.696874421294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46003.696874421294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46003.696874421294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46003.696874421294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46003.696874421294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46003.696874421294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46003.696874421294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46003.696874421294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46003.696874421294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46003.696874421294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46003.696874421294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46003.696874421294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46003.696874421294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46003.696874421294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46003.696874421294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46003.696874421294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46003.696874421294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46003.696874421294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46003.696874421294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46003.696874421294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46003.696874421294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46003.696874421294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46003.696874421294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46003.696874421294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46003.696874421294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46003.696874421294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46003.696874421294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46003.696874421294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46003.696874421294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46003.696874421294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46003.696874421294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46003.696874421294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46003.696874421294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46003.696874421294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46003.696874421294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46003.696874421294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46003.696874421294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46003.696874421294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46003.696874421294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46003.696874421294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46003.696874421294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46003.696874421294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46003.696874421294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46003.696874421294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46003.696874421294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46003.696874421294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46003.696874421294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46003.696874421294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46003.696874421294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46003.696874421294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46003.696874421294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46003.696874421294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46003.696874421294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46003.696874421294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46003.696874421294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46003.696874421294</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46003.696874421294</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46003.696874421294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46003.696874421294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46003.696874421294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46003.696874421294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46003.696874421294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46003.696874421294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46003.696874421294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46003.696874421294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46003.696874421294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46003.696874421294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46003.696874421294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46003.696874421294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46003.696874421294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46003.696874421294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46003.696874421294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46003.696874421294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46003.696874421294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46003.696874421294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46003.696874421294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46003.696874421294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46003.696874421294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46003.696874421294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46003.696874421294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46003.696874421294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46003.696874421294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46003.696874421294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46003.696874421294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46003.696874421294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46003.696874421294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46003.696874421294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46003.696874421294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46003.696874421294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46003.696874421294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46003.696874421294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46003.696874421294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46003.696874421294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46003.696874421294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46003.696874421294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46003.696874421294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46003.696874421294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46003.696874421294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46003.696874421294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46003.696874421294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46003.696874421294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46003.696874421294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46003.696874421294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46003.696874421294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46003.696874421294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46003.696874421294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46003.696874421294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46003.696874421294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46003.696874421294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46003.696874421294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46003.696874421294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46003.696874421294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46003.696874421294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46003.696874421294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46003.696874421294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46003.696874421294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46003.696874421294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46003.696874421294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46003.696874421294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46003.696874421294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46003.696874421294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46003.696874421294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46003.696874421294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46003.696874421294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46003.696874421294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46003.696874421294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46003.696874421294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46003.696874421294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46003.696874421294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46003.696874421294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46003.696874421294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46003.696874421294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46003.696874421294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46003.696874421294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46003.696874421294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46003.696874421294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46003.696874421294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46003.696874421294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46003.696874421294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46003.696874421294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46003.696874421294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46003.696874421294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46003.696874421294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46003.696874421294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46003.696874421294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46003.696874421294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46003.696874421294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46003.696874421294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46003.696874421294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46003.696874421294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46003.696874421294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46003.696874421294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46003.696874421294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46003.696874421294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46003.696874421294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46003.696874421294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46003.696874421294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46003.696874421294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46003.696874421294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46003.696874421294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46003.696874421294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46003.696874421294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46003.696874421294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46003.696874421294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46003.696874421294</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46003.696874421294</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46003.696874421294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46003.696874421294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46003.696874421294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46003.696874421294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46003.696874421294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46003.696874421294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46003.696874421294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46003.696874421294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46003.696874421294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46003.696874421294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46003.696874421294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46003.696874421294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46003.696874421294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46003.696874421294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46003.696874421294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46003.696874421294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46003.696874421294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46003.696874421294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46003.696874421294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46003.696874421294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46003.696874421294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46003.696874421294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46003.696874421294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46003.696874421294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46003.696874421294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46003.696874421294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46003.696874421294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46003.696874421294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46003.696874421294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46003.696874421294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46003.696874421294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46003.696874421294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46003.696874421294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46003.696874421294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46003.696874421294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46003.696874421294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46003.696874421294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46003.696874421294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46003.696874421294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46003.696874421294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46003.696874421294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46003.696874421294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46003.696874421294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46003.696874421294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46003.696874421294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46003.696874421294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46003.696874421294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46003.696874421294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46003.696874421294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46003.696874421294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46003.696874421294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46003.696874421294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46003.696874421294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46003.696874421294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46003.696874421294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46003.696874421294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46003.696874421294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46003.696874421294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46003.696874421294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46003.696874421294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46003.696874421294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46003.696874421294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46003.696874421294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46003.696874421294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46003.696874421294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46003.696874421294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46003.696874421294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46003.696874421294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46003.696874421294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46003.696874421294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46003.696874421294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46003.696874421294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46003.696874421294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46003.696874421294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46003.696874421294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46003.696874421294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46003.696874421294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46003.696874421294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46003.696874421294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46003.696874421294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46003.696874421294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46003.696874421294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46003.696874421294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46003.696874421294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46003.696874421294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46003.696874421294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46003.696874421294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46003.696874421294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46003.696874421294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46003.696874421294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46003.696874421294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46003.696874421294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46003.696874421294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46003.696874421294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46003.696874421294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46003.696874421294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46003.696874421294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46003.696874421294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46003.696874421294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46003.696874421294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46003.696874421294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46003.696874421294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46003.696874421294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46003.696874421294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46003.696874421294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46003.696874421294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46003.696874421294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46003.696874421294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46003.696874421294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46003.696874421294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46003.696874421294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46003.696874421294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46003.696874421294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46003.696874421294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46003.696874421294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46003.696874421294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46003.696874421294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46003.696874421294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46003.696874421294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46003.696874421294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46003.696874421294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46003.696874421294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46003.696874421294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46003.696874421294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46003.696874421294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46003.696874421294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46003.696874421294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46003.696874421294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46003.696874421294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46003.696874421294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46003.696874421294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46003.696874421294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46003.696874421294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46003.696874421294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46003.696874421294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46003.696874421294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46003.696874421294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46003.696874421294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46003.696874421294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46003.696874421294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46003.696874421294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46003.696874421294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46003.696874421294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46003.696874421294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46003.696874421294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46003.696874421294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46003.696874421294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46003.696874421294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46003.696874421294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46003.696874421294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46003.696874421294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46003.696874421294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46003.696874421294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46003.696874421294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46003.696874421294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46003.696874421294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46003.696874421294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46003.696874421294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46003.696874421294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46003.696874421294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46003.696874421294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46003.696874421294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46003.696874421294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46003.696874421294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46003.696874421294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46003.696874421294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46003.696874421294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46003.696874421294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46003.696874421294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46003.696874421294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46003.696874421294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46003.696874421294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46003.696874421294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46003.696874421294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46003.696874421294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46003.696874421294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46003.696874421294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46003.696874421294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46003.696874421294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46003.696874421294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46003.696874421294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46003.696874421294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46003.696874421294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46003.696874421294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46003.696874421294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46003.696874421294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46003.696874421294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46003.696874421294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46003.696874421294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46003.696874421294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46003.696874421294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46003.696874421294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46003.696874421294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46003.696874421294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46003.696874421294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46003.696874421294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46003.696874421294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46003.696874421294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46003.696874421294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46003.696874421294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46003.696874421294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46003.696874421294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46003.696874421294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46003.696874421294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46003.696874421294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46003.696874421294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46003.696874421294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46003.696874421294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46003.696874421294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46003.696874421294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46003.696874421294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46003.696874421294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46003.696874421294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46003.696874421294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46003.696874421294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46003.696874421294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46003.696874421294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46003.696874421294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46003.696874421294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46003.696874421294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46003.696874421294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46003.696874421294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46003.696874421294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46003.696874421294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46003.696874421294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46003.696874421294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46003.696874421294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46003.696874421294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46003.696874421294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46003.696874421294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46003.696874421294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46003.696874421294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46003.696874421294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46003.696874421294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46003.696874421294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46003.696874421294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46003.696874421294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46003.696874421294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46003.696874421294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46003.696874421294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46003.696874421294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46003.696874421294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46003.696874421294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46003.696874421294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46003.696874421294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46003.696874421294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46003.696874421294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46003.696874421294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46003.696874421294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46003.696874421294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46003.696874421294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46003.696874421294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46003.696874421294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46003.696874421294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46003.696874421294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46003.696874421294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46003.696874421294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46003.696874421294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46003.696874421294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46003.696874421294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46003.696874421294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46003.696874421294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46003.696874421294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46003.696874421294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46003.696874421294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46003.696874421294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46003.696874421294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46003.696874421294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46003.696874421294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46003.696874421294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46003.696874421294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46003.696874421294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46003.696874421294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46003.696874421294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46003.696874421294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46003.696874421294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46003.696874421294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46003.696874421294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46003.696874421294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46003.696874421294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46003.696874421294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46003.696874421294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46003.696874421294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46003.696874421294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46003.696874421294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46003.696874421294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46003.696874421294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46003.696874421294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46003.696874421294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46003.696874421294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46003.696874421294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46003.696874421294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46003.696874421294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46003.696874421294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46003.696874421294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46003.696874421294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46003.696874421294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46003.696874421294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46003.696874421294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46003.696874421294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46003.696874421294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46003.696874421294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46003.696874421294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46003.696874421294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46003.696874421294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46003.696874421294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46003.696874421294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46003.696874421294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46003.696874421294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46003.696874421294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46003.696874421294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46003.696874421294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46003.696874421294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46003.696874421294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46003.696874421294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46003.696874421294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46003.696874421294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46003.696874421294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46003.696874421294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46003.696874421294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46003.696874421294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46003.696874421294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46003.696874421294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46003.696874421294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46003.696874421294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46003.696874421294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46003.696874421294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46003.696874421294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46003.696874421294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46003.696874421294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46003.696874421294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46003.696874421294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46003.696874421294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46003.696874421294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46003.696874421294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46003.696874421294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46003.696874421294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46003.696874421294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46003.696874421294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46003.696874421294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46003.696874421294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46003.696874421294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46003.696874421294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46003.696874421294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46003.696874421294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46003.696874421294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46003.696874421294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46003.696874421294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46003.696874421294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46003.696874421294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46003.696874421294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46003.696874421294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46003.696874421294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46003.696874421294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46003.696874421294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46003.696874421294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46003.696874421294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46003.696874421294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46003.696874421294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46003.696874421294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46003.696874421294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46003.696874421294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46003.696874421294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46003.696874421294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46003.696874421294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46003.696874421294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46003.696874421294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46003.696874421294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46003.696874421294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46003.696874421294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46003.696874421294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46003.696874421294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46003.696874421294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46003.696874421294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46003.696874421294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46003.696874421294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46003.696874421294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46003.696874421294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46003.696874421294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46003.696874421294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46003.696874421294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46003.696874421294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46003.696874421294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46003.696874421294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46003.696874421294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46003.696874421294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46003.696874421294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46003.696874421294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46003.696874421294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46003.696874421294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46003.696874421294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46003.696874421294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46003.696874421294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46003.696874421294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46003.696874421294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46003.696874421294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46003.696874421294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46003.696874421294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46003.696874421294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46003.696874421294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46003.696874421294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46003.696874421294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46003.696874421294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46003.696874421294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46003.696874421294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46003.696874421294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46003.696874421294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46003.696874421294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46003.696874421294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46003.696874421294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46003.696874421294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46003.696874421294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46003.696874421294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46003.696874421294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46003.696874421294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46003.696874421294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46003.696874421294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46003.696874421294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46003.696874421294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46003.696874421294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46003.696874421294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46003.696874421294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46003.696874421294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46003.696874421294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46003.696874421294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46003.696874421294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46003.696874421294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46003.696874421294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46003.696874421294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46003.696874421294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46003.696874421294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46003.696874421294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46003.696874421294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46003.696874421294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46003.696874421294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46003.696874421294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46003.696874421294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46003.696874421294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46003.696874421294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46003.696874421294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46003.696874421294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46003.696874421294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46003.696874421294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46003.696874421294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46003.696874421294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46003.696874421294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46003.696874421294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46003.696874421294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46003.696874421294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46003.696874421294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46003.696874421294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46003.696874421294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46003.696874421294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46003.696874421294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46003.696874421294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46003.696874421294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46003.696874421294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46003.696874421294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46003.696874421294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46003.696874421294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46003.696874421294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46003.696874421294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46003.696874421294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46003.696874421294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46003.696874421294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46003.696874421294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46003.696874421294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46003.696874421294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46003.696874421294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46003.696874421294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46003.696874421294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46003.696874421294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46003.696874421294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46003.696874421294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46003.696874421294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46003.696874421294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46003.696874421294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46003.696874421294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46003.696874421294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46003.696874421294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46003.696874421294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46003.696874421294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46003.696874421294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46003.696874421294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46003.696874421294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46003.696874421294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46003.696874421294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46003.696874421294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46003.696874421294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46003.696874421294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46003.696874421294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46003.696874421294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46003.696874421294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46003.696874421294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46003.696874421294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46003.696874421294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46003.696874421294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46003.696874421294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46003.696874421294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46003.696874421294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46003.696874421294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46003.696874421294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46003.696874421294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46003.696874421294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46003.696874421294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46003.696874421294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46003.696874421294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46003.696874421294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46003.696874421294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46003.696874421294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46003.696874421294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46003.696874421294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46003.696874421294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46003.696874421294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46003.696874421294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46003.696874421294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46003.696874421294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46003.696874421294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46003.696874421294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46003.696874421294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46003.696874421294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46003.696874421294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46003.696874421294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46003.696874421294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46003.696874421294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46003.696874421294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46003.696874421294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46003.696874421294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46003.696874421294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46003.696874421294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46003.696874421294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46003.696874421294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46003.696874421294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46003.696874421294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46003.696874421294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46003.696874421294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46003.696874421294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46003.696874421294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46003.696874421294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46003.696874421294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46003.696874421294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46003.696874421294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46003.696874421294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46003.696874421294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46003.696874421294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46003.696874421294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46003.696874421294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46003.696874421294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46003.696874421294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46003.696874421294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46003.696874421294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46003.696874421294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46003.696874421294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46003.696874421294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46003.696874421294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46003.696874421294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46003.696874421294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46003.696874421294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46003.696874421294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46003.696874421294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46003.696874421294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46003.696874421294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46003.696874421294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46003.696874421294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46003.696874421294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46003.696874421294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46003.696874421294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46003.696874421294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46003.696874421294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46003.696874421294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46003.696874421294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46003.696874421294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46003.696874421294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46003.696874421294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46003.696874421294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46003.696874421294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46003.696874421294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46003.696874421294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46003.696874421294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46003.696874421294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46003.696874421294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46003.696874421294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46003.696874421294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46003.696874421294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46003.696874421294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46003.696874421294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46003.696874421294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46003.696874421294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46003.696874421294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46003.696874421294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46003.696874421294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46003.696874421294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46003.696874421294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46003.696874421294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46003.696874421294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46003.696874421294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46003.696874421294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46003.696874421294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46003.696874421294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46003.696874421294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46003.696874421294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46003.696874421294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46003.696874421294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46003.696874421294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46003.696874421294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46003.696874421294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46003.696874421294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46003.696874421294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46003.696874421294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46003.696874421294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46003.696874421294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46003.696874421294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46003.696874421294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46003.696874421294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46003.696874421294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46003.696874421294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46003.696874421294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46003.696874421294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46003.696874421294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46003.696874421294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46003.696874421294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46003.696874421294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46003.696874421294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46003.696874421294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46003.696874421294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46003.696874421294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46003.696874421294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46003.696874421294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46003.696874421294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46003.696874421294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46003.696874421294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46003.696874421294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46003.696874421294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46003.696874421294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46003.696874421294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46003.696874421294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46003.696874421294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46003.696874421294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46003.696874421294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46003.696874421294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46003.696874421294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46003.696874421294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46003.696874421294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46003.696874421294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46003.696874421294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46003.696874421294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46003.696874421294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46003.696874421294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46003.696874421294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46003.696874421294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46003.696874421294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46003.696874421294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46003.696874421294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46003.696874421294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46003.696874421294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46003.696874421294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46003.696874421294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46003.696874421294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46003.696874421294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46003.696874421294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46003.696874421294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46003.696874421294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46003.696874421294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46003.696874421294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46003.696874421294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46003.696874421294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46003.696874421294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46003.696874421294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46003.696874421294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46003.696874421294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46003.696874421294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46003.696874421294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46003.696874421294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46003.696874421294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46003.696874421294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46003.696874421294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46003.696874421294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46003.696874421294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46003.696874421294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46003.696874421294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46003.696874421294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46003.696874421294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46003.696874421294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46003.696874421294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46003.696874421294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46003.696874421294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46003.696874421294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46003.696874421294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46003.696874421294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46003.696874421294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46003.696874421294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46003.696874421294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46003.696874421294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46003.696874421294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46003.696874421294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46003.696874421294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46003.696874421294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46003.696874421294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46003.696874421294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46003.696874421294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46003.696874421294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46003.696874421294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46003.696874421294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46003.696874421294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46003.696874421294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46003.696874421294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46003.696874421294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46003.696874421294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46003.696874421294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46003.696874421294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46003.696874421294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46003.696874421294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46003.696874421294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46003.696874421294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46003.696874421294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46003.696874421294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46003.696874421294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46003.696874421294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46003.696874421294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46003.696874421294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46003.696874421294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46003.696874421294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46003.696874421294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46003.696874421294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46003.696874421294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46003.696874421294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46003.696874421294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46003.696874421294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46003.696874421294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46003.696874421294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46003.696874421294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46003.696874421294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46003.696874421294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46003.696874421294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46003.696874421294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46003.696874421294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46003.696874421294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46003.696874421294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46003.696874421294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46003.696874421294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46003.696874421294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46003.696874421294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46003.696874421294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46003.696874421294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46003.696874421294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46003.696874421294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46003.696874421294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46003.696874421294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46003.696874421294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46003.696874421294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46003.696874421294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46003.696874421294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46003.696874421294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46003.696874421294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46003.696874421294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46003.696874421294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46003.696874421294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46003.696874421294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46003.696874421294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46003.696874421294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46003.696874421294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46003.696874421294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46003.696874421294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46003.696874421294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46003.696874421294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46003.696874421294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46003.696874421294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46003.696874421294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46003.696874421294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46003.696874421294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46003.696874421294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46003.696874421294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46003.696874421294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46003.696874421294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46003.696874421294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46003.696874421294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46003.696874421294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46003.696874421294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46003.696874421294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46003.696874421294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46003.696874421294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46003.696874421294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46003.696874421294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46003.696874421294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46003.696874421294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46003.696874421294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46003.696874421294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46003.696874421294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46003.696874421294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46003.696874421294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46003.696874421294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46003.696874421294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46003.696874421294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46003.696874421294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46003.696874421294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46003.696874421294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46003.696874421294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46003.696874421294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46003.696874421294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46003.696874421294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46003.696874421294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46003.696874421294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46003.696874421294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46003.696874421294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46003.696874421294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46003.696874421294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46003.696874421294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46003.696874421294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46003.696874421294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46003.696874421294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46003.696874421294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46003.696874421294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46003.696874421294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46003.696874421294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46003.696874421294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46003.696874421294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46003.696874421294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46003.696874421294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46003.696874421294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46003.696874421294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46003.696874421294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46003.696874421294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46003.696874421294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46003.696874421294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46003.696874421294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46003.696874421294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46003.696874421294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46003.696874421294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46003.696874421294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46003.696874421294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46003.696874421294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46003.696874421294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46003.696874421294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46003.696874421294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46003.696874421294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46003.696874421294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46003.696874421294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46003.696874421294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46003.696874421294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46003.696874421294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46003.696874421294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46003.696874421294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46003.696874421294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46003.696874421294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46003.696874421294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46003.696874421294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46003.696874421294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46003.696874421294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46003.696874421294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46003.696874421294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46003.696874421294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46003.696874421294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46003.696874421294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46003.696874421294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46003.696874421294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46003.696874421294</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300.21615682869742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4.9027309027733281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36781</v>
      </c>
      <c r="E4" s="90" t="s">
        <v>39106</v>
      </c>
      <c r="F4" s="91"/>
      <c r="G4" s="92">
        <f t="shared" ref="G4:G5" ca="1" si="1">IFERROR(NOW()-F4,"")</f>
        <v>46003.696874421294</v>
      </c>
      <c r="H4" s="91">
        <v>46003.533379629633</v>
      </c>
      <c r="I4" s="106" t="str">
        <f>IFERROR(VLOOKUP(D4,DB!A:F,6,0),"")</f>
        <v>Generator-SG</v>
      </c>
      <c r="J4" s="106" t="str">
        <f>IFERROR(VLOOKUP(D4,DB!A:G,7,0),"")</f>
        <v>Dead</v>
      </c>
      <c r="K4" s="93" t="s">
        <v>39128</v>
      </c>
      <c r="L4" s="87" t="str">
        <f>IFERROR(VLOOKUP(D4,DB!A:I,9,0),"")</f>
        <v>Latis</v>
      </c>
    </row>
    <row r="5" spans="1:16" ht="15" customHeight="1">
      <c r="A5" s="106" t="s">
        <v>39129</v>
      </c>
      <c r="B5" s="106" t="str">
        <f>IFERROR(VLOOKUP(D5,DB!A:K,11,0),"")</f>
        <v>R4</v>
      </c>
      <c r="C5" s="89">
        <v>1</v>
      </c>
      <c r="D5" s="87" t="s">
        <v>38765</v>
      </c>
      <c r="E5" s="90" t="s">
        <v>39106</v>
      </c>
      <c r="F5" s="91">
        <v>46003.642581018517</v>
      </c>
      <c r="G5" s="92">
        <f t="shared" ca="1" si="1"/>
        <v>5.4293402776238509E-2</v>
      </c>
      <c r="H5" s="91">
        <v>46003.598101851851</v>
      </c>
      <c r="I5" s="106" t="str">
        <f>IFERROR(VLOOKUP(D5,DB!A:F,6,0),"")</f>
        <v>Generator-SG</v>
      </c>
      <c r="J5" s="106" t="str">
        <f>IFERROR(VLOOKUP(D5,DB!A:G,7,0),"")</f>
        <v>Vandalized</v>
      </c>
      <c r="K5" s="93" t="s">
        <v>39130</v>
      </c>
      <c r="L5" s="87" t="str">
        <f>IFERROR(VLOOKUP(D5,DB!A:I,9,0),"")</f>
        <v>Latis</v>
      </c>
    </row>
    <row r="6" spans="1:16" ht="15" customHeight="1">
      <c r="A6" s="106"/>
      <c r="B6" s="106" t="str">
        <f>IFERROR(VLOOKUP(D6,DB!A:K,11,0),"")</f>
        <v/>
      </c>
      <c r="C6" s="89"/>
      <c r="D6" s="87"/>
      <c r="E6" s="90"/>
      <c r="F6" s="91"/>
      <c r="G6" s="92">
        <f ca="1">IFERROR(NOW()-F6,"")</f>
        <v>46003.696874421294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46003.696874421294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46003.696874421294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46003.696874421294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46003.696874421294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46003.696874421294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46003.696874421294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46003.696874421294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46003.696874421294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46003.696874421294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46003.696874421294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46003.696874421294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46003.696874421294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46003.696874421294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46003.696874421294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46003.696874421294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46003.696874421294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46003.696874421294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46003.696874421294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46003.696874421294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46003.696874421294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46003.696874421294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46003.696874421294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46003.696874421294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46003.696874421294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46003.696874421294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46003.696874421294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46003.696874421294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46003.696874421294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46003.696874421294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46003.696874421294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46003.696874421294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46003.696874421294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46003.696874421294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46003.696874421294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46003.696874421294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46003.696874421294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46003.696874421294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46003.696874421294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46003.696874421294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46003.696874421294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46003.696874421294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46003.696874421294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46003.696874421294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46003.696874421294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46003.696874421294</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111.8648142361053</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77.507997106476978</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55.03576331018121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22.323575810180046</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6.5893859953648644</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1.5773605324066011</v>
      </c>
      <c r="H7" s="38">
        <v>46002.086875000001</v>
      </c>
      <c r="I7" s="37" t="str">
        <f>IFERROR(VLOOKUP(D7,[1]DB!A:F,6,0),"")</f>
        <v>SCECO</v>
      </c>
      <c r="J7" s="37" t="str">
        <f>IFERROR(VLOOKUP(D7,[1]DB!A:G,7,0),"")</f>
        <v>Good</v>
      </c>
      <c r="K7" s="37" t="s">
        <v>39143</v>
      </c>
      <c r="L7" s="37" t="str">
        <f>IFERROR(VLOOKUP(D7,[1]DB!A:I,9,0),"")</f>
        <v>Latis</v>
      </c>
      <c r="M7" s="37"/>
    </row>
    <row r="8" spans="1:13">
      <c r="A8" s="151"/>
      <c r="B8" s="151" t="str">
        <f>IFERROR(VLOOKUP(D8,[1]DB!A:K,11,0),"")</f>
        <v/>
      </c>
      <c r="C8" s="151"/>
      <c r="D8" s="151"/>
      <c r="E8" s="151"/>
      <c r="F8" s="152"/>
      <c r="G8" s="153">
        <f t="shared" ref="G8:G58" ca="1" si="3">IFERROR(NOW()-F8,"")</f>
        <v>46003.696874421294</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46003.696874421294</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46003.696874421294</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46003.696874421294</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46003.696874421294</v>
      </c>
      <c r="H12" s="152"/>
      <c r="I12" s="151"/>
      <c r="J12" s="151"/>
      <c r="K12" s="151"/>
      <c r="L12" s="151"/>
      <c r="M12" s="151"/>
    </row>
    <row r="13" spans="1:13">
      <c r="A13" s="151"/>
      <c r="B13" s="151" t="str">
        <f>IFERROR(VLOOKUP(D13,[1]DB!A:K,11,0),"")</f>
        <v/>
      </c>
      <c r="C13" s="151"/>
      <c r="D13" s="151"/>
      <c r="E13" s="151"/>
      <c r="F13" s="152"/>
      <c r="G13" s="153">
        <f t="shared" ca="1" si="3"/>
        <v>46003.696874421294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46003.696874421294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46003.696874421294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46003.696874421294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46003.696874421294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46003.696874421294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46003.696874421294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46003.696874421294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46003.696874421294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46003.696874421294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46003.696874421294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46003.696874421294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46003.696874421294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46003.696874421294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46003.696874421294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46003.696874421294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46003.696874421294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46003.696874421294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46003.696874421294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46003.696874421294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46003.696874421294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46003.696874421294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46003.696874421294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46003.696874421294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46003.696874421294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46003.696874421294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46003.696874421294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46003.696874421294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46003.696874421294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46003.696874421294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46003.696874421294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46003.696874421294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46003.696874421294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46003.696874421294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46003.696874421294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46003.696874421294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46003.696874421294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46003.696874421294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46003.696874421294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46003.696874421294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46003.696874421294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46003.696874421294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46003.696874421294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46003.696874421294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46003.696874421294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46003.696874421294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46003.696874421294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46003.696874421294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46003.696874421294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46003.696874421294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46003.696874421294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46003.696874421294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46003.696874421294</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0.22721006943902466</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46003.696874421294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46003.696874421294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46003.696874421294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46003.696874421294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46003.696874421294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46003.696874421294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46003.696874421294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46003.696874421294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46003.696874421294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46003.696874421294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46003.696874421294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46003.696874421294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46003.696874421294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46003.696874421294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46003.696874421294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46003.696874421294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46003.696874421294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46003.696874421294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46003.696874421294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46003.696874421294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46003.696874421294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46003.696874421294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46003.696874421294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46003.696874421294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46003.696874421294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46003.696874421294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46003.696874421294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46003.696874421294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46003.696874421294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46003.696874421294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46003.696874421294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46003.696874421294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46003.696874421294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46003.696874421294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46003.696874421294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46003.696874421294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46003.696874421294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46003.696874421294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46003.696874421294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46003.696874421294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46003.696874421294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46003.696874421294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46003.696874421294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46003.696874421294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46003.696874421294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46003.696874421294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46003.696874421294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46003.696874421294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46003.696874421294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46003.696874421294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46003.696874421294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46003.696874421294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46003.696874421294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46003.696874421294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46003.696874421294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46003.696874421294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46003.696874421294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46003.696874421294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46003.696874421294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46003.696874421294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46003.696874421294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46003.696874421294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46003.696874421294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46003.696874421294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46003.696874421294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46003.696874421294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46003.696874421294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46003.696874421294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46003.696874421294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46003.696874421294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46003.696874421294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46003.696874421294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46003.696874421294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46003.696874421294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46003.696874421294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46003.696874421294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46003.696874421294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46003.696874421294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46003.696874421294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46003.696874421294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46003.696874421294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46003.696874421294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46003.696874421294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46003.696874421294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46003.696874421294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46003.696874421294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46003.696874421294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46003.696874421294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46003.696874421294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46003.696874421294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46003.696874421294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46003.696874421294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46003.696874421294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46003.696874421294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46003.696874421294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46003.696874421294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46003.696874421294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46003.696874421294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46003.696874421294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46003.696874421294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46003.696874421294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46003.696874421294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46003.696874421294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46003.696874421294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46003.696874421294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46003.696874421294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46003.696874421294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46003.696874421294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46003.696874421294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46003.696874421294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46003.696874421294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46003.696874421294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46003.696874421294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46003.696874421294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46003.696874421294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46003.696874421294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46003.696874421294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46003.696874421294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46003.696874421294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46003.696874421294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46003.696874421294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46003.696874421294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46003.696874421294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46003.696874421294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46003.696874421294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46003.696874421294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46003.696874421294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46003.696874421294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46003.696874421294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46003.696874421294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46003.696874421294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46003.696874421294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46003.696874421294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46003.696874421294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46003.696874421294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46003.696874421294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46003.696874421294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46003.696874421294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46003.696874421294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46003.696874421294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46003.696874421294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46003.696874421294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46003.696874421294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46003.696874421294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46003.696874421294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46003.696874421294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46003.696874421294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46003.696874421294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46003.696874421294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46003.696874421294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46003.696874421294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46003.696874421294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46003.696874421294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46003.696874421294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46003.696874421294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46003.696874421294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46003.696874421294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46003.696874421294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46003.696874421294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46003.696874421294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46003.696874421294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46003.696874421294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46003.696874421294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46003.696874421294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46003.696874421294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46003.696874421294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46003.696874421294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46003.696874421294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46003.696874421294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46003.696874421294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46003.696874421294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46003.696874421294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46003.696874421294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46003.696874421294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46003.696874421294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46003.696874421294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46003.696874421294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46003.696874421294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46003.696874421294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46003.696874421294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46003.696874421294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46003.696874421294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46003.696874421294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46003.696874421294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46003.696874421294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46003.696874421294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46003.696874421294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46003.696874421294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46003.696874421294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46003.696874421294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46003.696874421294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46003.696874421294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46003.696874421294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46003.696874421294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46003.696874421294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46003.696874421294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46003.696874421294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46003.696874421294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46003.696874421294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46003.696874421294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46003.696874421294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46003.696874421294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46003.696874421294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46003.696874421294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46003.696874421294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46003.696874421294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46003.696874421294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46003.696874421294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46003.696874421294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46003.696874421294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46003.696874421294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46003.696874421294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46003.696874421294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46003.696874421294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46003.696874421294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46003.696874421294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46003.696874421294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46003.696874421294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46003.696874421294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46003.696874421294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46003.696874421294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46003.696874421294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46003.696874421294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46003.696874421294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46003.696874421294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46003.696874421294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46003.696874421294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46003.696874421294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46003.696874421294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46003.696874421294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46003.696874421294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46003.696874421294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46003.696874421294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46003.696874421294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46003.696874421294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46003.696874421294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46003.696874421294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46003.696874421294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46003.696874421294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46003.696874421294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46003.696874421294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46003.696874421294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46003.696874421294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46003.696874421294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46003.696874421294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46003.696874421294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46003.696874421294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46003.696874421294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46003.696874421294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46003.696874421294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46003.696874421294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46003.696874421294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46003.696874421294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46003.696874421294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46003.696874421294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46003.696874421294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46003.696874421294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46003.696874421294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46003.696874421294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46003.696874421294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46003.696874421294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46003.696874421294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46003.696874421294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46003.696874421294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46003.696874421294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46003.696874421294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46003.696874421294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46003.696874421294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46003.696874421294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46003.696874421294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46003.696874421294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46003.696874421294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46003.696874421294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46003.696874421294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46003.696874421294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46003.696874421294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46003.696874421294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46003.696874421294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46003.696874421294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46003.696874421294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46003.696874421294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46003.696874421294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46003.696874421294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46003.696874421294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46003.696874421294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46003.696874421294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46003.696874421294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46003.696874421294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46003.696874421294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46003.696874421294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46003.696874421294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46003.696874421294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46003.696874421294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46003.696874421294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46003.696874421294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46003.696874421294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46003.696874421294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46003.696874421294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46003.696874421294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46003.696874421294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46003.696874421294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46003.696874421294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46003.696874421294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46003.696874421294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46003.696874421294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46003.696874421294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46003.696874421294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46003.696874421294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46003.696874421294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46003.696874421294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46003.696874421294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46003.696874421294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46003.696874421294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46003.696874421294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46003.696874421294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46003.696874421294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46003.696874421294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46003.696874421294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46003.696874421294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46003.696874421294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46003.696874421294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46003.696874421294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46003.696874421294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46003.696874421294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46003.696874421294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46003.696874421294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46003.696874421294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46003.696874421294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46003.696874421294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46003.696874421294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46003.696874421294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46003.696874421294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46003.696874421294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46003.696874421294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46003.696874421294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46003.696874421294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46003.696874421294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46003.696874421294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46003.696874421294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46003.696874421294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46003.696874421294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46003.696874421294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46003.696874421294</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46003.696874421294</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