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83" documentId="120_S{2AC9BD13-BADA-5192-A53E-5A8FF88502F6}" xr6:coauthVersionLast="47" xr6:coauthVersionMax="47" xr10:uidLastSave="{AA312E4C-12F6-4657-B7F9-3510B52A73D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<sst xmlns="http://schemas.openxmlformats.org/spreadsheetml/2006/main" count="180290" uniqueCount="39127">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</sst>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320.50862118055375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45983.45704710648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45983.45704710648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45983.45704710648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45983.45704710648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45983.45704710648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45983.45704710648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45983.45704710648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45983.45704710648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45983.45704710648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45983.45704710648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45983.45704710648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45983.45704710648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45983.45704710648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45983.45704710648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45983.45704710648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45983.45704710648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45983.45704710648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45983.45704710648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45983.45704710648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45983.45704710648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45983.45704710648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45983.45704710648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45983.45704710648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45983.45704710648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45983.45704710648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45983.45704710648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45983.45704710648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45983.45704710648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45983.45704710648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45983.45704710648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45983.45704710648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45983.45704710648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45983.45704710648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45983.45704710648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45983.45704710648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45983.45704710648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45983.45704710648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45983.45704710648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45983.45704710648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45983.45704710648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45983.45704710648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45983.45704710648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45983.45704710648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45983.45704710648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45983.45704710648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1493BDA-8E07-40CA-88AC-9827E1656AF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A2" activePane="bottomLeft" state="frozen"/>
      <selection pane="bottomLeft" activeCell="F11" sqref="F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158.457209375003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0.16306585648271721</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45983.457047337964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45983.457047337964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45983.457047337964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45983.457047337964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45983.457047337964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45983.457047337964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25596</v>
      </c>
      <c r="E11" s="102"/>
      <c r="F11" s="103"/>
      <c r="G11" s="104">
        <f ca="1">IFERROR(NOW()-F11,"-")</f>
        <v>45983.457047337964</v>
      </c>
      <c r="H11" s="103"/>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45983.457047337964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45983.457047337964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45983.457047337964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45983.457047337964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45983.457047337964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45983.457047337964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45983.457047337964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45983.457047337964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45983.457047337964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45983.457047337964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45983.457047337964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45983.457047337964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45983.457047337964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45983.457047337964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45983.457047337964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45983.457047337964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45983.457047337964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45983.457047337964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45983.457047337964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45983.457047337964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45983.457047337964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45983.457047337964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45983.457047337964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45983.457047337964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45983.457047337964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45983.457047337964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45983.457047337964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45983.457047337964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45983.457047337964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45983.457047337964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45983.457047337964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45983.457047337964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45983.457047337964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45983.457047337964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45983.457047337964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45983.457047337964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45983.457047337964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45983.457047337964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45983.457047337964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45983.457047337964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45983.457047337964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45983.457047337964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45983.457047337964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45983.457047337964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45983.457047337964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45983.457047337964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45983.457047337964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45983.457047337964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45983.457047337964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45983.457047337964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45983.457047337964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45983.457047337964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45983.457047337964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45983.457047337964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45983.457047337964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45983.457047337964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45983.457047337964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45983.457047337964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45983.457047337964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45983.457047337964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45983.457047337964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45983.457047337964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45983.457047337964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45983.457047337964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45983.457047337964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45983.457047337964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45983.457047337964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45983.457047337964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45983.457047337964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45983.457047337964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45983.457047337964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45983.457047337964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45983.457047337964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45983.457047337964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45983.457047337964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45983.457047337964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45983.457047337964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45983.457047337964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45983.457047337964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45983.457047337964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45983.457047337964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45983.457047337964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45983.457047337964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45983.457047337964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45983.457047337964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45983.457047337964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45983.457047337964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45983.457047337964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45983.457047337964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45983.457047337964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45983.457047337964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45983.457047337964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45983.457047337964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45983.457047337964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45983.457047337964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45983.457047337964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45983.457047337964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45983.457047337964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45983.457047337964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45983.457047337964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45983.457047337964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45983.457047337964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45983.457047337964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45983.457047337964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45983.457047337964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45983.457047337964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45983.457047337964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45983.457047337964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45983.457047337964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45983.457047337964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45983.457047337964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45983.457047337964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45983.457047337964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45983.457047337964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45983.457047337964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45983.457047337964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45983.457047337964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45983.457047337964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45983.457047337964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45983.457047337964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45983.457047337964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45983.457047337964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45983.457047337964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45983.457047337964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45983.457047337964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45983.457047337964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45983.457047337964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45983.457047337964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45983.457047337964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45983.457047337964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45983.457047337964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45983.457047337964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45983.457047337964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45983.457047337964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45983.457047337964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45983.457047337964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45983.457047337964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45983.457047337964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45983.457047337964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45983.457047337964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45983.457047337964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45983.457047337964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45983.457047337964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45983.457047337964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45983.457047337964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45983.457047337964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45983.457047337964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45983.457047337964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45983.457047337964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3.9871412038337439E-2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45983.457047337964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45983.457047337964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45983.457047337964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45983.457047337964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45983.457047337964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45983.457047337964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45983.457047337964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45983.457047337964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45983.457047337964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45983.457047337964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45983.457047337964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45983.457047337964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45983.457047337964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45983.457047337964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45983.457047337964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45983.457047337964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45983.457047337964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45983.457047337964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45983.457047337964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45983.457047337964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45983.457047337964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45983.457047337964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45983.457047337964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45983.457047337964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45983.457047337964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45983.457047337964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45983.457047337964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45983.457047337964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45983.457047337964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45983.457047337964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45983.457047337964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45983.457047337964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45983.457047337964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45983.457047337964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45983.457047337964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45983.457047337964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45983.457047337964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45983.457047337964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45983.457047337964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45983.457047337964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45983.457047337964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45983.457047337964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45983.457047337964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45983.457047337964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45983.457047337964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45983.457047337964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45983.457047337964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45983.457047337964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45983.457047337964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45983.457047337964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45983.457047337964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45983.457047337964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45983.457047337964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45983.457047337964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45983.457047337964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45983.457047337964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45983.457047337964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45983.457047337964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45983.457047337964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45983.457047337964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45983.457047337964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45983.457047337964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45983.457047337964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45983.457047337964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45983.457047337964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45983.457047337964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45983.457047337964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45983.457047337964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45983.457047337964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45983.457047337964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45983.457047337964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45983.457047337964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45983.457047337964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45983.457047337964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45983.457047337964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45983.457047337964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45983.457047337964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45983.457047337964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45983.457047337964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45983.457047337964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45983.457047337964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45983.457047337964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45983.457047337964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45983.457047337964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45983.457047337964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45983.457047337964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45983.457047337964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45983.457047337964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45983.457047337964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45983.457047337964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45983.457047337964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45983.457047337964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45983.457047337964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45983.457047337964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45983.457047337964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45983.457047337964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45983.457047337964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45983.457047337964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45983.457047337964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45983.457047337964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45983.457047337964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45983.457047337964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45983.457047337964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45983.457047337964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45983.457047337964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45983.457047337964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45983.457047337964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45983.457047337964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45983.457047337964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45983.457047337964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45983.457047337964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45983.457047337964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45983.457047337964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45983.457047337964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45983.457047337964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45983.457047337964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45983.457047337964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45983.457047337964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45983.457047337964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45983.457047337964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45983.457047337964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45983.457047337964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45983.457047337964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45983.457047337964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45983.457047337964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45983.457047337964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45983.457047337964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45983.457047337964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45983.457047337964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45983.457047337964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45983.457047337964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45983.457047337964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45983.457047337964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45983.457047337964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45983.457047337964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45983.457047337964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45983.457047337964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45983.457047337964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45983.457047337964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45983.457047337964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45983.457047337964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45983.457047337964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45983.457047337964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45983.457047337964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45983.457047337964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45983.457047337964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45983.457047337964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45983.457047337964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45983.457047337964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45983.457047337964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45983.457047337964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45983.457047337964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45983.457047337964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45983.457047337964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45983.457047337964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45983.457047337964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45983.457047337964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45983.457047337964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45983.457047337964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45983.457047337964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45983.457047337964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45983.457047337964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45983.457047337964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45983.457047337964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45983.457047337964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45983.457047337964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45983.457047337964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45983.457047337964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45983.457047337964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45983.457047337964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45983.457047337964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45983.457047337964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45983.457047337964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45983.457047337964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45983.457047337964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45983.457047337964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45983.457047337964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45983.457047337964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45983.457047337964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45983.457047337964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45983.457047337964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45983.457047337964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45983.457047337964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45983.457047337964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45983.457047337964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45983.457047337964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45983.457047337964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45983.457047337964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45983.457047337964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45983.457047337964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45983.457047337964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45983.457047337964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45983.457047337964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45983.457047337964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45983.457047337964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45983.457047337964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45983.457047337964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45983.457047337964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45983.457047337964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45983.457047337964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45983.457047337964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45983.457047337964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45983.457047337964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45983.457047337964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45983.457047337964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45983.457047337964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45983.457047337964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45983.457047337964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45983.457047337964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45983.457047337964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45983.457047337964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45983.457047337964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45983.457047337964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45983.457047337964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45983.457047337964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45983.457047337964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45983.457047337964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45983.457047337964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45983.457047337964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45983.457047337964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45983.457047337964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45983.457047337964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45983.457047337964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45983.457047337964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45983.457047337964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45983.457047337964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45983.457047337964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45983.457047337964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45983.457047337964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45983.457047337964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45983.457047337964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45983.457047337964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45983.457047337964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45983.457047337964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45983.457047337964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45983.457047337964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45983.457047337964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45983.457047337964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45983.457047337964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45983.457047337964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45983.457047337964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45983.457047337964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45983.457047337964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45983.457047337964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45983.457047337964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45983.457047337964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45983.457047337964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45983.457047337964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45983.457047337964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45983.457047337964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45983.457047337964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45983.457047337964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45983.457047337964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45983.457047337964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45983.457047337964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45983.457047337964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45983.457047337964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45983.457047337964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45983.457047337964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45983.457047337964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45983.457047337964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45983.457047337964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45983.457047337964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45983.457047337964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45983.457047337964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45983.457047337964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45983.457047337964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45983.457047337964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45983.457047337964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45983.457047337964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45983.457047337964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45983.457047337964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45983.457047337964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45983.457047337964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45983.457047337964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45983.457047337964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45983.457047337964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45983.457047337964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45983.457047337964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45983.457047337964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45983.457047337964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45983.457047337964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45983.457047337964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45983.457047337964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45983.457047337964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45983.457047337964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45983.457047337964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45983.457047337964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45983.457047337964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45983.457047337964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45983.457047337964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45983.457047337964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45983.457047337964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45983.457047337964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45983.457047337964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45983.457047337964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45983.457047337964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45983.457047337964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45983.457047337964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45983.457047337964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45983.457047337964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45983.457047337964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45983.457047337964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45983.457047337964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45983.457047337964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45983.457047337964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45983.457047337964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45983.457047337964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45983.457047337964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45983.457047337964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45983.457047337964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45983.457047337964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45983.457047337964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45983.457047337964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45983.457047337964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45983.457047337964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45983.457047337964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45983.457047337964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45983.457047337964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45983.457047337964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45983.457047337964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45983.457047337964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45983.457047337964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45983.457047337964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45983.457047337964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45983.457047337964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45983.457047337964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45983.457047337964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45983.457047337964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45983.457047337964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45983.457047337964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45983.457047337964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45983.457047337964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45983.457047337964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45983.457047337964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45983.457047337964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45983.457047337964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45983.457047337964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45983.457047337964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45983.457047337964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45983.457047337964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45983.457047337964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45983.457047337964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45983.457047337964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45983.457047337964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45983.457047337964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45983.457047337964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45983.457047337964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45983.457047337964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45983.457047337964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45983.457047337964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45983.457047337964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45983.457047337964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45983.457047337964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45983.457047337964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45983.457047337964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45983.457047337964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45983.457047337964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45983.457047337964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45983.457047337964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45983.457047337964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45983.457047337964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45983.457047337964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45983.457047337964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45983.457047337964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45983.457047337964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45983.457047337964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45983.457047337964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45983.457047337964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45983.457047337964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45983.457047337964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45983.457047337964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45983.457047337964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45983.457047337964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45983.457047337964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45983.457047337964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45983.457047337964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45983.457047337964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45983.457047337964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45983.457047337964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45983.457047337964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45983.457047337964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45983.457047337964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45983.457047337964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45983.457047337964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45983.457047337964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45983.457047337964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45983.457047337964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45983.457047337964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45983.457047337964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45983.457047337964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45983.457047337964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45983.457047337964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45983.457047337964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45983.457047337964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45983.457047337964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45983.457047337964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45983.457047337964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45983.457047337964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45983.457047337964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45983.457047337964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45983.457047337964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45983.457047337964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45983.457047337964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45983.457047337964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45983.457047337964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45983.457047337964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45983.457047337964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45983.457047337964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45983.457047337964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45983.457047337964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45983.457047337964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45983.457047337964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45983.457047337964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45983.457047337964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45983.457047337964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45983.457047337964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45983.457047337964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45983.457047337964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45983.457047337964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45983.457047337964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45983.457047337964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45983.457047337964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45983.457047337964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45983.457047337964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45983.457047337964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45983.457047337964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45983.457047337964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45983.457047337964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45983.457047337964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45983.457047337964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45983.457047337964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45983.457047337964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45983.457047337964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45983.457047337964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45983.457047337964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45983.457047337964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45983.457047337964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45983.457047337964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45983.457047337964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45983.457047337964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45983.457047337964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45983.457047337964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45983.457047337964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45983.457047337964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45983.457047337964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45983.457047337964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45983.457047337964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45983.457047337964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45983.457047337964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45983.457047337964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45983.457047337964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45983.457047337964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45983.457047337964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45983.457047337964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45983.457047337964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45983.457047337964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45983.457047337964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45983.457047337964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45983.457047337964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45983.457047337964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45983.457047337964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45983.457047337964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45983.457047337964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45983.457047337964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45983.457047337964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45983.457047337964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45983.457047337964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45983.457047337964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45983.457047337964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45983.457047337964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45983.457047337964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45983.457047337964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45983.457047337964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45983.457047337964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45983.457047337964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45983.457047337964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45983.457047337964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45983.457047337964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45983.457047337964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45983.457047337964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45983.457047337964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45983.457047337964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45983.457047337964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45983.457047337964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45983.457047337964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45983.457047337964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45983.457047337964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45983.457047337964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45983.457047337964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45983.457047337964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45983.457047337964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45983.457047337964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45983.457047337964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45983.457047337964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45983.457047337964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45983.457047337964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45983.457047337964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45983.457047337964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45983.457047337964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45983.457047337964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45983.457047337964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45983.457047337964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45983.457047337964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45983.457047337964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45983.457047337964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45983.457047337964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45983.457047337964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45983.457047337964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45983.457047337964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45983.457047337964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45983.457047337964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45983.457047337964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45983.457047337964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45983.457047337964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45983.457047337964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45983.457047337964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45983.457047337964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45983.457047337964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45983.457047337964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45983.457047337964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45983.457047337964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45983.457047337964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45983.457047337964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45983.457047337964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45983.457047337964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45983.457047337964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45983.457047337964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45983.457047337964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45983.457047337964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45983.457047337964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45983.457047337964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45983.457047337964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45983.457047337964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45983.457047337964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45983.457047337964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45983.457047337964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45983.457047337964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45983.457047337964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45983.457047337964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45983.457047337964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45983.457047337964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45983.457047337964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45983.457047337964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45983.457047337964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45983.457047337964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45983.457047337964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45983.457047337964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45983.457047337964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45983.457047337964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45983.457047337964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45983.457047337964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45983.457047337964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45983.457047337964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45983.457047337964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45983.457047337964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45983.457047337964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45983.457047337964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45983.457047337964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45983.457047337964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45983.457047337964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45983.457047337964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45983.457047337964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45983.457047337964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45983.457047337964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45983.457047337964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45983.457047337964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45983.457047337964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45983.457047337964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45983.457047337964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45983.457047337964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45983.457047337964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45983.457047337964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45983.457047337964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45983.457047337964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45983.457047337964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45983.457047337964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45983.457047337964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45983.457047337964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45983.457047337964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45983.457047337964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45983.457047337964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45983.457047337964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45983.457047337964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45983.457047337964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45983.457047337964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45983.457047337964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45983.457047337964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45983.457047337964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45983.457047337964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45983.457047337964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45983.457047337964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45983.457047337964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45983.457047337964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45983.457047337964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45983.457047337964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45983.457047337964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45983.457047337964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45983.457047337964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45983.457047337964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45983.457047337964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45983.457047337964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45983.457047337964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45983.457047337964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45983.457047337964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45983.457047337964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45983.457047337964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45983.457047337964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45983.457047337964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45983.457047337964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45983.457047337964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45983.457047337964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45983.457047337964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45983.457047337964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45983.457047337964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45983.457047337964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45983.457047337964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45983.457047337964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45983.457047337964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45983.457047337964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45983.457047337964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45983.457047337964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45983.457047337964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45983.457047337964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45983.457047337964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45983.457047337964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45983.457047337964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45983.457047337964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45983.457047337964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45983.457047337964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45983.457047337964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45983.457047337964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45983.457047337964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45983.457047337964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45983.457047337964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45983.457047337964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45983.457047337964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45983.457047337964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45983.457047337964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45983.457047337964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45983.457047337964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45983.457047337964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45983.457047337964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45983.457047337964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45983.457047337964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45983.457047337964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45983.457047337964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45983.457047337964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45983.457047337964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45983.457047337964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45983.457047337964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45983.457047337964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45983.457047337964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45983.457047337964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45983.457047337964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45983.457047337964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45983.457047337964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45983.457047337964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45983.457047337964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45983.457047337964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45983.457047337964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45983.457047337964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45983.457047337964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45983.457047337964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45983.457047337964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45983.457047337964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45983.457047337964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45983.457047337964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45983.457047337964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45983.457047337964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45983.457047337964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45983.457047337964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45983.457047337964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45983.457047337964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45983.457047337964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45983.457047337964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45983.457047337964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45983.457047337964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45983.457047337964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45983.457047337964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45983.457047337964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45983.457047337964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45983.457047337964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45983.457047337964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45983.457047337964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45983.457047337964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45983.457047337964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45983.457047337964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45983.457047337964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45983.457047337964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45983.457047337964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45983.457047337964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45983.457047337964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45983.457047337964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45983.457047337964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45983.457047337964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45983.457047337964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45983.457047337964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45983.457047337964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45983.457047337964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45983.457047337964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45983.457047337964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45983.457047337964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45983.457047337964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45983.457047337964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45983.457047337964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45983.457047337964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45983.457047337964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45983.457047337964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45983.457047337964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45983.457047337964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45983.457047337964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45983.457047337964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45983.457047337964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45983.457047337964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45983.457047337964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45983.457047337964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45983.457047337964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45983.457047337964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45983.457047337964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45983.457047337964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45983.457047337964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45983.457047337964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45983.457047337964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45983.457047337964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45983.457047337964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45983.457047337964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45983.457047337964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45983.457047337964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45983.457047337964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45983.457047337964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45983.457047337964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45983.457047337964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45983.457047337964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45983.457047337964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45983.457047337964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45983.457047337964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45983.457047337964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45983.457047337964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45983.457047337964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45983.457047337964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45983.457047337964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45983.457047337964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45983.457047337964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45983.457047337964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45983.457047337964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45983.457047337964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45983.457047337964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45983.457047337964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45983.457047337964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45983.457047337964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45983.457047337964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45983.457047337964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45983.457047337964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45983.457047337964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45983.457047337964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45983.457047337964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45983.457047337964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45983.457047337964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45983.457047337964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45983.457047337964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45983.457047337964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45983.457047337964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45983.457047337964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45983.457047337964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45983.457047337964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45983.457047337964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45983.457047337964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45983.457047337964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45983.457047337964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45983.457047337964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45983.457047337964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45983.457047337964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45983.457047337964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45983.457047337964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45983.457047337964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45983.457047337964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45983.457047337964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45983.457047337964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45983.457047337964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45983.457047337964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45983.457047337964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45983.457047337964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45983.457047337964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45983.457047337964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45983.457047337964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45983.457047337964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45983.457047337964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45983.457047337964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45983.457047337964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45983.457047337964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45983.457047337964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45983.457047337964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45983.457047337964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45983.457047337964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45983.457047337964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45983.457047337964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45983.457047337964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45983.457047337964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45983.457047337964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45983.457047337964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45983.457047337964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45983.457047337964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45983.457047337964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45983.457047337964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45983.457047337964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45983.457047337964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45983.457047337964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45983.457047337964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45983.457047337964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45983.457047337964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45983.457047337964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45983.457047337964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45983.457047337964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45983.457047337964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45983.457047337964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45983.457047337964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45983.457047337964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45983.457047337964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45983.457047337964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45983.457047337964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45983.457047337964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45983.457047337964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45983.457047337964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45983.457047337964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45983.457047337964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45983.457047337964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45983.457047337964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45983.457047337964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45983.457047337964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45983.457047337964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45983.457047337964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45983.457047337964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45983.457047337964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45983.457047337964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45983.457047337964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45983.457047337964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45983.457047337964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45983.457047337964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45983.457047337964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45983.457047337964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45983.457047337964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45983.457047337964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45983.457047337964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45983.457047337964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45983.457047337964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45983.457047337964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45983.457047337964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45983.457047337964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45983.457047337964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45983.457047337964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45983.457047337964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45983.457047337964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45983.457047337964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45983.457047337964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45983.457047337964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45983.457047337964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45983.457047337964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45983.457047337964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45983.457047337964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45983.457047337964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45983.457047337964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45983.457047337964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45983.457047337964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45983.457047337964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45983.457047337964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45983.457047337964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45983.457047337964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45983.457047337964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45983.457047337964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45983.457047337964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45983.457047337964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45983.457047337964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45983.457047337964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45983.457047337964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45983.457047337964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45983.457047337964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45983.457047337964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45983.457047337964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45983.457047337964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45983.457047337964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45983.457047337964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45983.457047337964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45983.457047337964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45983.457047337964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45983.457047337964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45983.457047337964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45983.457047337964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45983.457047337964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45983.457047337964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45983.457047337964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45983.457047337964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45983.457047337964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45983.457047337964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45983.457047337964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45983.457047337964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45983.457047337964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45983.457047337964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45983.457047337964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45983.457047337964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45983.457047337964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45983.457047337964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45983.457047337964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45983.457047337964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45983.457047337964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45983.457047337964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45983.457047337964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45983.457047337964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45983.457047337964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45983.457047337964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45983.457047337964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45983.457047337964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45983.457047337964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45983.457047337964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45983.457047337964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45983.457047337964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45983.457047337964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45983.457047337964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45983.457047337964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45983.457047337964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45983.457047337964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45983.457047337964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45983.457047337964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45983.457047337964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45983.457047337964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45983.457047337964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45983.457047337964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45983.457047337964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45983.457047337964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45983.457047337964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45983.457047337964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45983.457047337964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45983.457047337964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45983.457047337964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45983.457047337964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45983.457047337964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45983.457047337964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45983.457047337964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45983.457047337964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45983.457047337964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45983.457047337964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45983.457047337964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45983.457047337964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45983.457047337964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45983.457047337964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45983.457047337964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45983.457047337964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45983.457047337964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45983.457047337964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45983.457047337964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45983.457047337964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45983.457047337964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45983.457047337964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45983.457047337964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45983.457047337964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45983.457047337964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45983.457047337964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45983.457047337964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45983.457047337964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45983.457047337964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45983.457047337964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45983.457047337964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45983.457047337964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45983.457047337964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45983.457047337964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45983.457047337964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45983.457047337964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279.97632974536828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38899</v>
      </c>
      <c r="E3" s="94" t="s">
        <v>39021</v>
      </c>
      <c r="F3" s="95"/>
      <c r="G3" s="96">
        <f t="shared" ref="G3:G13" ca="1" si="0">IFERROR(NOW()-F3,"")</f>
        <v>45983.45704710648</v>
      </c>
      <c r="H3" s="95">
        <v>45983.358854166669</v>
      </c>
      <c r="I3" s="113" t="str">
        <f>IFERROR(VLOOKUP(D3,DB!A:F,6,0),"")</f>
        <v>SCECO</v>
      </c>
      <c r="J3" s="113" t="str">
        <f>IFERROR(VLOOKUP(D3,DB!A:G,7,0),"")</f>
        <v>No BB Shifted</v>
      </c>
      <c r="K3" s="97" t="s">
        <v>39112</v>
      </c>
      <c r="L3" s="91" t="str">
        <f>IFERROR(VLOOKUP(D3,DB!A:I,9,0),"")</f>
        <v>Latis</v>
      </c>
    </row>
    <row r="4" spans="1:16" ht="15" customHeight="1">
      <c r="A4" s="113" t="s">
        <v>39111</v>
      </c>
      <c r="B4" s="113" t="str">
        <f>IFERROR(VLOOKUP(D4,DB!A:K,11,0),"")</f>
        <v>R4</v>
      </c>
      <c r="C4" s="93">
        <v>2</v>
      </c>
      <c r="D4" s="91" t="s">
        <v>36410</v>
      </c>
      <c r="E4" s="94" t="s">
        <v>39021</v>
      </c>
      <c r="F4" s="95"/>
      <c r="G4" s="96">
        <f t="shared" ca="1" si="0"/>
        <v>45983.45704710648</v>
      </c>
      <c r="H4" s="95">
        <v>45983.365069444444</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45983.45704710648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45983.45704710648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45983.457047337964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45983.457047337964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45983.457047337964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45983.457047337964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45983.457047337964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45983.457047337964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45983.457047337964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1">IFERROR(NOW()-F14,"")</f>
        <v>45983.457047337964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45983.457047337964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45983.457047337964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45983.457047337964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45983.457047337964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45983.457047337964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45983.457047337964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45983.457047337964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45983.457047337964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45983.457047337964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45983.457047337964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45983.457047337964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45983.457047337964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45983.457047337964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45983.457047337964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45983.457047337964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45983.457047337964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45983.457047337964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45983.457047337964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45983.457047337964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45983.457047337964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45983.457047337964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45983.457047337964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45983.457047337964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45983.457047337964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45983.457047337964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45983.457047337964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45983.457047337964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45983.457047337964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45983.457047337964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45983.457047337964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45983.457047337964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45983.457047337964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45983.457047337964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45983.457047337964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45983.457047337964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45983.457047337964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45983.457047337964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45983.457047337964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45983.457047337964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45983.457047337964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45983.457047337964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45983.457047337964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45983.457047337964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45983.457047337964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45983.457047337964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45983.457047337964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45983.457047337964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45983.457047337964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45983.457047337964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45983.457047337964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45983.457047337964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45983.457047337964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45983.457047337964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45983.457047337964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45983.457047337964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45983.457047337964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45983.457047337964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45983.457047337964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45983.457047337964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45983.457047337964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45983.457047337964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45983.457047337964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45983.457047337964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2">IFERROR(NOW()-F78,"")</f>
        <v>45983.457047337964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45983.457047337964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45983.457047337964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45983.457047337964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45983.457047337964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45983.457047337964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45983.457047337964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45983.457047337964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45983.457047337964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45983.457047337964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45983.457047337964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45983.457047337964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45983.457047337964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45983.457047337964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45983.457047337964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45983.457047337964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45983.457047337964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45983.457047337964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45983.457047337964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45983.457047337964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45983.457047337964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45983.457047337964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45983.457047337964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45983.457047337964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45983.457047337964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45983.457047337964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45983.457047337964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45983.457047337964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45983.457047337964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45983.457047337964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45983.457047337964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45983.457047337964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45983.457047337964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45983.457047337964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45983.457047337964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45983.457047337964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45983.457047337964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45983.457047337964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45983.457047337964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45983.457047337964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45983.457047337964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45983.457047337964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45983.457047337964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45983.457047337964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45983.457047337964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45983.457047337964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45983.457047337964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45983.457047337964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45983.457047337964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45983.457047337964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45983.457047337964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45983.457047337964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45983.457047337964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45983.457047337964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45983.457047337964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45983.457047337964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45983.457047337964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45983.457047337964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45983.457047337964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45983.457047337964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45983.457047337964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45983.457047337964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45983.457047337964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45983.457047337964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3">IFERROR(NOW()-F142,"")</f>
        <v>45983.457047337964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45983.457047337964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45983.457047337964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45983.457047337964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45983.457047337964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45983.457047337964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45983.457047337964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45983.457047337964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45983.457047337964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45983.457047337964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45983.457047337964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45983.457047337964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45983.457047337964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45983.457047337964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45983.457047337964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45983.457047337964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45983.457047337964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45983.457047337964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45983.457047337964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45983.457047337964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45983.457047337964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45983.457047337964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45983.457047337964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45983.457047337964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45983.457047337964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45983.457047337964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45983.457047337964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45983.457047337964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45983.457047337964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45983.457047337964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45983.457047337964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45983.457047337964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45983.457047337964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45983.457047337964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45983.457047337964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45983.457047337964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45983.457047337964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45983.457047337964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45983.457047337964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45983.457047337964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45983.457047337964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45983.457047337964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45983.457047337964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45983.457047337964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45983.457047337964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45983.457047337964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45983.457047337964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45983.457047337964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45983.457047337964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45983.457047337964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45983.457047337964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45983.457047337964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45983.457047337964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45983.457047337964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45983.457047337964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45983.457047337964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45983.457047337964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45983.457047337964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45983.457047337964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45983.457047337964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45983.457047337964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45983.457047337964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45983.457047337964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45983.457047337964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4">IFERROR(NOW()-F206,"")</f>
        <v>45983.457047337964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45983.457047337964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45983.457047337964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45983.457047337964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45983.457047337964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45983.457047337964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45983.457047337964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45983.457047337964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45983.457047337964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45983.457047337964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45983.457047337964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45983.457047337964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45983.457047337964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45983.457047337964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45983.457047337964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45983.457047337964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45983.457047337964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45983.457047337964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45983.457047337964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45983.457047337964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45983.457047337964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45983.457047337964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45983.457047337964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45983.457047337964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45983.457047337964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45983.457047337964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45983.457047337964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45983.457047337964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45983.457047337964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45983.457047337964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45983.457047337964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45983.457047337964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45983.457047337964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45983.457047337964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45983.457047337964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45983.457047337964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45983.457047337964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45983.457047337964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45983.457047337964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45983.457047337964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45983.457047337964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45983.457047337964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45983.457047337964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45983.457047337964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45983.457047337964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45983.457047337964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45983.457047337964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45983.457047337964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45983.457047337964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45983.457047337964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45983.457047337964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45983.457047337964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45983.457047337964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45983.457047337964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45983.457047337964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45983.457047337964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45983.457047337964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45983.457047337964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45983.457047337964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45983.457047337964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45983.457047337964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45983.457047337964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45983.457047337964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45983.457047337964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5">IFERROR(NOW()-F270,"")</f>
        <v>45983.457047337964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45983.457047337964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45983.457047337964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45983.457047337964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45983.457047337964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45983.457047337964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45983.457047337964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45983.457047337964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45983.457047337964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45983.457047337964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45983.457047337964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45983.457047337964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45983.457047337964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45983.457047337964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45983.457047337964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45983.457047337964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45983.457047337964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45983.457047337964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45983.457047337964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45983.457047337964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45983.457047337964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45983.457047337964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45983.457047337964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45983.457047337964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45983.457047337964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45983.457047337964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45983.457047337964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45983.457047337964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45983.457047337964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45983.457047337964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45983.457047337964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45983.457047337964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45983.457047337964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45983.457047337964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45983.457047337964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45983.457047337964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45983.457047337964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45983.457047337964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45983.457047337964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45983.457047337964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45983.457047337964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45983.457047337964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45983.457047337964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45983.457047337964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45983.457047337964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45983.457047337964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45983.457047337964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45983.457047337964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45983.457047337964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45983.457047337964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45983.457047337964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45983.457047337964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45983.457047337964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45983.457047337964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45983.457047337964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45983.457047337964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45983.457047337964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45983.457047337964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45983.457047337964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45983.457047337964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45983.457047337964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45983.457047337964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45983.457047337964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45983.457047337964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6">IFERROR(NOW()-F334,"")</f>
        <v>45983.457047337964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45983.457047337964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45983.457047337964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45983.457047337964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45983.457047337964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45983.457047337964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45983.457047337964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45983.457047337964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45983.457047337964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45983.457047337964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45983.457047337964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45983.457047337964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45983.457047337964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45983.457047337964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45983.457047337964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45983.457047337964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45983.457047337964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45983.457047337964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45983.457047337964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45983.457047337964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45983.457047337964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45983.457047337964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45983.457047337964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45983.457047337964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45983.457047337964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45983.457047337964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45983.457047337964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45983.457047337964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45983.457047337964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45983.457047337964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45983.457047337964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45983.457047337964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45983.457047337964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45983.457047337964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45983.457047337964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45983.457047337964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45983.457047337964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45983.457047337964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45983.457047337964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45983.457047337964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45983.457047337964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45983.457047337964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45983.457047337964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45983.457047337964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45983.457047337964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45983.457047337964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45983.457047337964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45983.457047337964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45983.457047337964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45983.457047337964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45983.457047337964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45983.457047337964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45983.457047337964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45983.457047337964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45983.457047337964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45983.457047337964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45983.457047337964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45983.457047337964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45983.457047337964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45983.457047337964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45983.457047337964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45983.457047337964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45983.457047337964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45983.457047337964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43" ca="1" si="7">IFERROR(NOW()-F398,"")</f>
        <v>45983.457047337964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45983.457047337964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45983.457047337964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45983.457047337964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45983.457047337964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45983.457047337964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45983.457047337964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45983.457047337964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45983.457047337964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45983.457047337964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45983.457047337964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45983.457047337964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45983.457047337964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45983.457047337964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45983.457047337964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45983.457047337964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45983.457047337964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45983.457047337964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45983.457047337964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45983.457047337964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45983.457047337964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45983.457047337964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45983.457047337964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45983.457047337964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45983.457047337964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45983.457047337964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45983.457047337964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45983.457047337964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45983.457047337964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45983.457047337964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45983.457047337964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45983.457047337964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45983.457047337964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45983.457047337964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45983.457047337964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45983.457047337964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45983.457047337964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45983.457047337964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45983.457047337964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45983.457047337964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45983.457047337964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45983.457047337964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45983.457047337964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45983.457047337964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45983.457047337964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45983.457047337964</v>
      </c>
      <c r="H443" s="95"/>
      <c r="I443" s="113" t="str">
        <f>IFERROR(VLOOKUP(D443,DB!A:F,6,0),"")</f>
        <v/>
      </c>
      <c r="J443" s="113" t="str">
        <f>IFERROR(VLOOKUP(D443,DB!A:G,7,0),"")</f>
        <v/>
      </c>
      <c r="K443" s="97"/>
      <c r="L443" s="91" t="str">
        <f>IFERROR(VLOOKUP(D443,DB!A:I,9,0),"")</f>
        <v/>
      </c>
    </row>
  </sheetData>
  <dataValidations count="2">
    <dataValidation allowBlank="1" showInputMessage="1" showErrorMessage="1" sqref="E1" xr:uid="{A4F81451-56CC-4543-9497-104C4E44EE4B}"/>
    <dataValidation type="list" allowBlank="1" showInputMessage="1" showErrorMessage="1" sqref="E2:E4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91.624987152776157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57.268170023147832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34.795936226852064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5.9422438657420571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2.0837484953663079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0.68849386573856464</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c r="E8" s="109"/>
      <c r="F8" s="109"/>
      <c r="G8" s="111">
        <f ca="1">IFERROR(NOW()-F8,"")</f>
        <v>45983.45704710648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45983.45704710648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45983.45704710648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45983.45704710648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45983.45704710648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45983.45704710648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45983.45704710648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45983.45704710648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45983.45704710648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45983.45704710648</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45983.45704710648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45983.45704710648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45983.45704710648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45983.45704710648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45983.45704710648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45983.45704710648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45983.45704710648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45983.45704710648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45983.45704710648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45983.45704710648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45983.45704710648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45983.45704710648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45983.45704710648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45983.45704710648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45983.45704710648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45983.45704710648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45983.45704710648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45983.45704710648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45983.45704710648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45983.45704710648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45983.45704710648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45983.45704710648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45983.45704710648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45983.45704710648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45983.45704710648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45983.45704710648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45983.45704710648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45983.45704710648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45983.45704710648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45983.45704710648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45983.45704710648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45983.45704710648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45983.45704710648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45983.45704710648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45983.45704710648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45983.45704710648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45983.45704710648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45983.45704710648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45983.45704710648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45983.45704710648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45983.45704710648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45983.45704710648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45983.45704710648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45983.45704710648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45983.45704710648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45983.45704710648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45983.45704710648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45983.45704710648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45983.45704710648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45983.45704710648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45983.45704710648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45983.45704710648</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45983.45704710648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45983.45704710648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45983.45704710648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45983.45704710648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45983.45704710648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45983.45704710648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45983.45704710648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45983.45704710648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45983.45704710648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45983.45704710648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45983.45704710648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45983.45704710648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45983.45704710648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45983.45704710648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45983.45704710648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45983.45704710648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45983.45704710648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45983.45704710648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45983.45704710648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45983.45704710648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45983.45704710648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45983.45704710648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45983.45704710648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45983.45704710648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45983.45704710648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45983.45704710648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45983.45704710648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45983.45704710648</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5.2660763889434747E-2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45983.457047337964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45983.457047337964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45983.457047337964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45983.457047337964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45983.457047337964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45983.457047337964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45983.457047337964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45983.457047337964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45983.457047337964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45983.457047337964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45983.457047337964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45983.457047337964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45983.457047337964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45983.457047337964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45983.457047337964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45983.457047337964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45983.457047337964</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