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194" documentId="120_S{2AC9BD13-BADA-5192-A53E-5A8FF88502F6}" xr6:coauthVersionLast="47" xr6:coauthVersionMax="47" xr10:uidLastSave="{02E4CFE6-2A3C-42EE-9B0B-23E080026934}"/>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<sst xmlns="http://schemas.openxmlformats.org/spreadsheetml/2006/main" count="181533" uniqueCount="39143">
  <si>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</si>
  <si>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</si>
  <si>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</si>
  <si>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</si>
  <si>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</si>
  <si>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</si>
  <si>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</si>
  <si>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</si>
  <si>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</si>
  <si>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</si>
  <si>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</si>
  <si>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</si>
  <si>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</si>
  <si>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</si>
  <si>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</si>
  <si>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</si>
  <si>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</si>
  <si>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</si>
  <si>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</si>
  <si>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</si>
  <si>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</si>
  <si>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</si>
  <si>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</si>
  <si>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</si>
  <si>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</si>
  <si>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</si>
  <si>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</si>
  <si>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</si>
  <si>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</si>
  <si>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</si>
  <si>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</si>
  <si>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</si>
  <si>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</si>
  <si>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</si>
  <si>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</si>
  <si>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</si>
  <si>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</si>
  <si>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</si>
  <si>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</si>
  <si>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</si>
  <si>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</si>
  <si>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</si>
  <si>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</si>
  <si>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</si>
  <si>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</si>
  <si>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</si>
  <si>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</si>
  <si>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</si>
  <si>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</si>
  <si>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</si>
  <si>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</si>
  <si>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</si>
  <si>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</si>
  <si>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</si>
  <si>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</si>
  <si>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</si>
  <si>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</si>
  <si>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</si>
  <si>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</si>
  <si>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</si>
  <si>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</si>
  <si>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</si>
  <si>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</si>
  <si>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</si>
  <si>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</si>
  <si>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</si>
  <si>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</si>
  <si>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</si>
  <si>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</si>
  <si>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</si>
  <si>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</si>
  <si>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</si>
  <si>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</si>
  <si>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</si>
  <si>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</si>
  <si>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</si>
  <si>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</si>
  <si>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</si>
  <si>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</si>
  <si>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</si>
  <si>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</si>
  <si>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</si>
  <si>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</si>
  <si>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</si>
  <si>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</si>
  <si>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</si>
  <si>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</si>
  <si>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</si>
  <si>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</si>
  <si>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</si>
  <si>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</si>
  <si>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</si>
  <si>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</si>
  <si>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</si>
  <si>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</si>
  <si>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</si>
  <si>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</si>
  <si>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</si>
  <si>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</si>
  <si>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</si>
  <si>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</si>
  <si>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</si>
  <si>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</si>
  <si>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</si>
  <si>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</si>
  <si>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</si>
  <si>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</si>
  <si>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</si>
  <si>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</si>
  <si>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</si>
  <si>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</si>
  <si>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</si>
  <si>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</si>
  <si>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</si>
  <si>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</si>
  <si>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</si>
  <si>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</si>
  <si>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</si>
  <si>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</si>
  <si>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</si>
  <si>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</si>
  <si>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</si>
  <si>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</si>
  <si>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</si>
  <si>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</si>
  <si>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</si>
  <si>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</si>
  <si>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</si>
  <si>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</si>
  <si>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</si>
  <si>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</si>
  <si>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</si>
  <si>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</si>
  <si>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</si>
  <si>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</si>
  <si>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</si>
  <si>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</si>
  <si>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</si>
  <si>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</si>
  <si>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</si>
  <si>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</si>
  <si>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</si>
  <si>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</si>
  <si>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</si>
  <si>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</si>
  <si>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</si>
  <si>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</si>
  <si>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</si>
  <si>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</si>
  <si>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</si>
  <si>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</si>
  <si>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</si>
  <si>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</si>
  <si>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</si>
  <si>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</si>
  <si>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</si>
  <si>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</si>
  <si>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</si>
  <si>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</si>
  <si>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</si>
  <si>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</si>
  <si>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</si>
  <si>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</si>
  <si>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</si>
  <si>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</si>
  <si>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</si>
  <si>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</si>
  <si>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</si>
  <si>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</si>
  <si>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</si>
  <si>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</si>
  <si>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</si>
  <si>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</si>
  <si>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</si>
  <si>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</si>
  <si>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</si>
  <si>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</si>
  <si>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</si>
  <si>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</si>
  <si>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</si>
  <si>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</si>
  <si>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</si>
  <si>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</si>
  <si>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</si>
  <si>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</si>
  <si>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</si>
  <si>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</si>
  <si>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</si>
  <si>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</si>
  <si>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</si>
  <si>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</si>
  <si>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</si>
  <si>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</si>
  <si>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</si>
  <si>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</si>
  <si>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</si>
  <si>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</si>
  <si>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</si>
  <si>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</si>
  <si>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</si>
  <si>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</si>
  <si>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</si>
  <si>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</si>
  <si>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</si>
  <si>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</si>
  <si>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</si>
  <si>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</si>
  <si>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</si>
  <si>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</si>
  <si>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</si>
  <si>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</si>
  <si>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</si>
  <si>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</si>
  <si>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</si>
  <si>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</si>
  <si>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</si>
  <si>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</si>
  <si>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</si>
  <si>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</si>
  <si>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</si>
  <si>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</si>
  <si>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</si>
  <si>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</si>
  <si>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</si>
  <si>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</si>
  <si>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</si>
  <si>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</si>
  <si>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</si>
  <si>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</si>
  <si>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</si>
  <si>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</si>
  <si>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</si>
  <si>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</si>
  <si>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</si>
  <si>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</si>
  <si>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</si>
  <si>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</si>
  <si>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</si>
  <si>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</si>
  <si>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</si>
  <si>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</si>
  <si>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</si>
  <si>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</si>
  <si>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</si>
  <si>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</si>
  <si>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</si>
  <si>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</si>
  <si>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</si>
  <si>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</si>
  <si>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</si>
  <si>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</si>
  <si>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</si>
  <si>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</si>
  <si>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</si>
  <si>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</si>
  <si>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</si>
  <si>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</si>
  <si>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</si>
  <si>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</si>
  <si>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</si>
  <si>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</si>
  <si>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</si>
  <si>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</si>
  <si>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</si>
  <si>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</si>
  <si>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</si>
  <si>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</si>
  <si>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</si>
  <si>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</si>
  <si>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</si>
  <si>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</si>
  <si>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</si>
  <si>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</si>
  <si>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</si>
  <si>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</si>
  <si>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</si>
  <si>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</si>
  <si>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</si>
  <si>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</si>
  <si>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</si>
  <si>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</si>
  <si>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</si>
  <si>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</si>
  <si>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</si>
  <si>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</si>
  <si>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</si>
  <si>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</si>
  <si>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</si>
  <si>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</si>
  <si>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</si>
  <si>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</si>
  <si>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</si>
  <si>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</si>
  <si>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</si>
  <si>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</si>
  <si>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</si>
  <si>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</si>
  <si>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</si>
  <si>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</si>
  <si>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</si>
  <si>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</si>
  <si>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</si>
  <si>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</si>
  <si>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</si>
  <si>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</si>
  <si>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</si>
  <si>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</si>
  <si>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</si>
  <si>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</si>
  <si>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</si>
  <si>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</si>
  <si>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</si>
  <si>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</si>
  <si>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</si>
  <si>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</si>
  <si>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</si>
  <si>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</si>
  <si>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</si>
  <si>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</si>
  <si>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</si>
  <si>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</si>
  <si>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</si>
  <si>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</si>
  <si>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</si>
  <si>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</si>
  <si>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</si>
  <si>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</si>
  <si>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</si>
  <si>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</si>
  <si>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</si>
  <si>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</si>
  <si>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</si>
  <si>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</si>
  <si>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</si>
  <si>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</si>
  <si>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</si>
  <si>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</si>
  <si>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</si>
  <si>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</si>
  <si>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</si>
  <si>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</si>
  <si>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</si>
  <si>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</si>
  <si>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</si>
  <si>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</si>
  <si>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</si>
  <si>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</si>
  <si>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</si>
  <si>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</si>
  <si>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</si>
  <si>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</si>
  <si>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</si>
  <si>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</si>
  <si>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</si>
  <si>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</si>
  <si>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</si>
  <si>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</si>
  <si>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</si>
  <si>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</si>
  <si>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</si>
  <si>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</si>
  <si>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</si>
  <si>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</si>
  <si>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</si>
  <si>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</si>
  <si>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</si>
  <si>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</si>
  <si>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</si>
  <si>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</si>
  <si>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</si>
  <si>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</si>
  <si>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</si>
  <si>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</si>
  <si>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</si>
  <si>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</si>
  <si>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</si>
  <si>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</si>
  <si>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</si>
  <si>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</si>
  <si>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</si>
  <si>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</si>
  <si>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</si>
  <si>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</si>
  <si>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</si>
  <si>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</si>
  <si>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</si>
  <si>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</si>
  <si>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</si>
  <si>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</si>
  <si>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</si>
  <si>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</si>
  <si>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</si>
  <si>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</si>
  <si>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</si>
  <si>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</si>
  <si>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</si>
  <si>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</si>
  <si>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</si>
  <si>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</si>
  <si>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</si>
  <si>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</si>
  <si>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</si>
  <si>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</si>
  <si>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</si>
  <si>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</si>
  <si>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</si>
  <si>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</si>
  <si>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</si>
  <si>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</si>
  <si>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</si>
  <si>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</si>
  <si>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</si>
  <si>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</si>
  <si>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</si>
  <si>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</si>
  <si>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</si>
  <si>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</si>
  <si>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</si>
  <si>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</si>
  <si>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</si>
  <si>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</si>
  <si>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</si>
  <si>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</si>
  <si>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</si>
  <si>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</si>
  <si>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</si>
  <si>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</si>
  <si>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</si>
  <si>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</si>
  <si>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</si>
  <si>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</si>
  <si>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</si>
  <si>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</si>
  <si>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</si>
  <si>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</si>
  <si>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</si>
  <si>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</si>
  <si>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</si>
  <si>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</si>
  <si>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</si>
  <si>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</si>
  <si>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</si>
  <si>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</si>
  <si>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</si>
  <si>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</si>
  <si>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</si>
  <si>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</si>
  <si>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</si>
  <si>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</si>
  <si>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</si>
  <si>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</si>
  <si>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</si>
  <si>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</si>
  <si>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</si>
  <si>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</si>
  <si>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</si>
  <si>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</si>
  <si>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</si>
  <si>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</si>
  <si>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</si>
  <si>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</si>
  <si>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</si>
  <si>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</si>
  <si>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</si>
  <si>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</si>
  <si>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</si>
  <si>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</si>
  <si>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</si>
  <si>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</si>
  <si>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</si>
  <si>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</si>
  <si>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</si>
  <si>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</si>
  <si>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</si>
  <si>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</si>
  <si>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</si>
  <si>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</si>
  <si>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</si>
  <si>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</si>
  <si>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</si>
  <si>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</si>
  <si>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</si>
  <si>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</si>
  <si>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</si>
  <si>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</si>
  <si>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</si>
  <si>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</si>
  <si>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</si>
  <si>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</si>
  <si>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</si>
  <si>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</si>
  <si>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</si>
  <si>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</si>
  <si>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</si>
  <si>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</si>
  <si>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</si>
  <si>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</si>
  <si>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</si>
  <si>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</si>
  <si>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</si>
  <si>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</si>
  <si>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</si>
  <si>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</si>
  <si>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</si>
  <si>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</si>
  <si>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</si>
  <si>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</si>
  <si>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</si>
  <si>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</si>
  <si>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</si>
  <si>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</si>
  <si>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</si>
  <si>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</si>
  <si>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</si>
  <si>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</si>
  <si>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</si>
  <si>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</si>
  <si>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</si>
  <si>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</si>
  <si>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</si>
  <si>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</si>
  <si>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</si>
  <si>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</si>
  <si>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</si>
  <si>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</si>
  <si>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</si>
  <si>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</si>
  <si>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</si>
  <si>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</si>
  <si>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</si>
  <si>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</si>
  <si>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</si>
  <si>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</si>
  <si>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</si>
  <si>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</si>
  <si>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</si>
  <si>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</si>
  <si>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</si>
  <si>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</si>
  <si>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</si>
  <si>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</si>
  <si>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</si>
  <si>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</si>
  <si>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</si>
  <si>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</si>
  <si>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</si>
  <si>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</si>
  <si>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</si>
  <si>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</si>
  <si>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</si>
  <si>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</si>
  <si>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</si>
  <si>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</si>
  <si>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</si>
  <si>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</si>
  <si>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</si>
  <si>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</si>
  <si>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</si>
  <si>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</si>
  <si>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</si>
  <si>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</si>
  <si>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</si>
  <si>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</si>
  <si>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</si>
  <si>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</si>
  <si>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</si>
  <si>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</si>
  <si>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</si>
  <si>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</si>
  <si>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</si>
  <si>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</si>
  <si>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</si>
  <si>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</si>
  <si>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</si>
  <si>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</si>
  <si>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</si>
  <si>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</si>
  <si>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</si>
  <si>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</si>
  <si>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</si>
  <si>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</si>
  <si>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</si>
  <si>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</si>
  <si>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</si>
  <si>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</si>
  <si>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</si>
  <si>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</si>
  <si>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</si>
  <si>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</si>
  <si>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</si>
  <si>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</si>
  <si>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</si>
  <si>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</si>
  <si>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</si>
  <si>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</si>
  <si>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</si>
  <si>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</si>
  <si>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</si>
  <si>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</si>
  <si>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</si>
  <si>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</si>
  <si>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</si>
  <si>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</si>
  <si>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</si>
  <si>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</si>
  <si>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</si>
  <si>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</si>
  <si>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</si>
  <si>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</si>
  <si>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</si>
  <si>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</si>
  <si>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</si>
  <si>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</si>
  <si>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</si>
  <si>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</si>
  <si>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</si>
  <si>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</si>
  <si>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</si>
  <si>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</si>
  <si>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</si>
  <si>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</si>
  <si>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</si>
  <si>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</si>
  <si>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</si>
  <si>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</si>
  <si>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</si>
  <si>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</si>
  <si>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</si>
  <si>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</si>
  <si>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</si>
  <si>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</si>
  <si>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</si>
  <si>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</si>
  <si>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</si>
  <si>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</si>
  <si>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</si>
  <si>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</si>
  <si>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</si>
  <si>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</si>
  <si>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</si>
  <si>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</si>
  <si>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</si>
  <si>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</si>
  <si>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</si>
  <si>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</si>
  <si>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</si>
  <si>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</si>
  <si>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</si>
  <si>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</si>
  <si>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</si>
  <si>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</si>
  <si>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</si>
  <si>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</si>
  <si>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</si>
  <si>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</si>
  <si>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</si>
  <si>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</si>
  <si>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</si>
  <si>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</si>
  <si>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</si>
  <si>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</si>
  <si>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</si>
  <si>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</si>
  <si>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</si>
  <si>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</si>
  <si>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</si>
  <si>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</si>
  <si>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</si>
  <si>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</si>
  <si>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</si>
  <si>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</si>
  <si>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</si>
  <si>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</si>
  <si>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</si>
  <si>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</si>
  <si>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</si>
  <si>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</si>
  <si>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</si>
  <si>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</si>
  <si>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</si>
  <si>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</si>
  <si>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</si>
  <si>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</si>
  <si>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</si>
  <si>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</si>
  <si>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</si>
  <si>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</si>
  <si>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</si>
  <si>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</si>
  <si>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</si>
  <si>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</si>
  <si>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</si>
  <si>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</si>
  <si>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</si>
  <si>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</si>
  <si>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</si>
  <si>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</si>
  <si>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</si>
  <si>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</si>
  <si>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</si>
  <si>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</si>
  <si>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</si>
  <si>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</si>
  <si>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</si>
  <si>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</si>
  <si>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</si>
  <si>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</si>
  <si>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</si>
  <si>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</si>
  <si>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</si>
  <si>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</si>
  <si>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</si>
  <si>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</si>
  <si>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</si>
  <si>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</si>
  <si>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</si>
  <si>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</si>
  <si>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</si>
  <si>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</si>
  <si>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</si>
  <si>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</si>
  <si>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</si>
  <si>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</si>
  <si>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</si>
  <si>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</si>
  <si>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</si>
  <si>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</si>
  <si>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</si>
  <si>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</si>
  <si>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</si>
  <si>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</si>
  <si>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</si>
  <si>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</si>
  <si>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</si>
  <si>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</si>
  <si>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</si>
  <si>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</si>
  <si>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</si>
  <si>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</si>
  <si>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</si>
  <si>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</si>
  <si>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</si>
  <si>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</si>
  <si>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</si>
  <si>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</si>
  <si>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</si>
  <si>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</si>
  <si>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</si>
  <si>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</si>
  <si>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</si>
  <si>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</si>
  <si>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</si>
  <si>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</si>
  <si>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</si>
  <si>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</si>
  <si>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</si>
  <si>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</si>
  <si>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</si>
  <si>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</si>
  <si>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</si>
  <si>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</si>
  <si>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</si>
  <si>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</si>
  <si>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</si>
  <si>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</si>
  <si>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</si>
  <si>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</si>
  <si>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</si>
  <si>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</si>
  <si>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</si>
  <si>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</si>
  <si>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</si>
  <si>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</si>
  <si>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</si>
  <si>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</si>
  <si>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</si>
  <si>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</si>
  <si>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</si>
  <si>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</si>
  <si>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</si>
  <si>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</si>
  <si>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</si>
  <si>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</si>
  <si>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</si>
  <si>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</si>
  <si>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</si>
  <si>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</si>
  <si>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</si>
  <si>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</si>
  <si>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</si>
  <si>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</si>
  <si>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</si>
  <si>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</si>
  <si>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</si>
  <si>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</si>
  <si>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</si>
  <si>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</si>
  <si>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</si>
  <si>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</si>
  <si>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</si>
  <si>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</si>
  <si>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</si>
  <si>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</si>
  <si>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</si>
  <si>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</si>
  <si>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</si>
  <si>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</si>
  <si>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</si>
  <si>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</si>
  <si>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</si>
  <si>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</si>
  <si>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</si>
  <si>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</si>
  <si>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</si>
  <si>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</si>
  <si>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</si>
  <si>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</si>
  <si>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</si>
  <si>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</si>
  <si>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</si>
  <si>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</si>
  <si>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</si>
  <si>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</si>
  <si>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</si>
  <si>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</si>
  <si>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</si>
  <si>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</si>
  <si>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</si>
  <si>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</si>
  <si>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</si>
  <si>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</si>
  <si>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</si>
  <si>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</si>
  <si>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</si>
  <si>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</si>
  <si>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</si>
  <si>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</si>
  <si>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</si>
  <si>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</si>
  <si>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</si>
  <si>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</si>
  <si>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</si>
  <si>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</si>
  <si>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</si>
  <si>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</si>
  <si>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</si>
  <si>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</si>
  <si>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</si>
  <si>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</si>
  <si>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</si>
  <si>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</si>
  <si>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</si>
  <si>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</si>
  <si>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</si>
  <si>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</si>
  <si>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</si>
  <si>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</si>
  <si>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</si>
  <si>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</si>
  <si>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</si>
  <si>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</si>
  <si>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</si>
  <si>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</si>
  <si>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</si>
  <si>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</si>
  <si>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</si>
  <si>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</si>
  <si>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</si>
  <si>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</si>
  <si>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</si>
  <si>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</si>
  <si>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</si>
  <si>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</si>
  <si>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</si>
  <si>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</si>
  <si>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</si>
  <si>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</si>
  <si>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</si>
  <si>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</si>
  <si>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</si>
  <si>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</si>
  <si>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</si>
  <si>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</si>
  <si>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</si>
  <si>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</si>
  <si>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</si>
  <si>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</si>
  <si>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</si>
  <si>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</si>
  <si>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</si>
  <si>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</si>
  <si>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</si>
  <si>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</si>
  <si>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</si>
  <si>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</si>
  <si>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</si>
  <si>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</si>
  <si>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</si>
  <si>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</si>
  <si>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</si>
  <si>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</si>
  <si>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</si>
  <si>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</si>
  <si>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</si>
  <si>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</si>
  <si>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</si>
  <si>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</si>
  <si>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</si>
  <si>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</si>
  <si>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</si>
  <si>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</si>
  <si>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</si>
  <si>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</si>
  <si>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</si>
  <si>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</si>
  <si>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</si>
  <si>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</si>
  <si>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</si>
  <si>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</si>
  <si>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</si>
  <si>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</si>
  <si>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</si>
  <si>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</si>
  <si>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</si>
  <si>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</si>
  <si>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</si>
  <si>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</si>
  <si>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</si>
  <si>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</si>
  <si>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</si>
  <si>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</si>
  <si>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</si>
  <si>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</si>
  <si>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</si>
  <si>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</si>
  <si>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</si>
  <si>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</si>
  <si>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</si>
  <si>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</si>
  <si>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</si>
  <si>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</si>
  <si>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</si>
  <si>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</si>
  <si>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</si>
  <si>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</si>
  <si>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</si>
  <si>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</si>
  <si>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</si>
  <si>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</si>
  <si>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</si>
  <si>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</si>
  <si>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</si>
  <si>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</si>
  <si>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</si>
  <si>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</si>
  <si>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</si>
  <si>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</si>
  <si>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</si>
  <si>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</si>
  <si>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</si>
  <si>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</si>
  <si>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</si>
  <si>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</si>
  <si>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</si>
  <si>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</si>
  <si>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</si>
  <si>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</si>
  <si>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</si>
  <si>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</si>
  <si>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</si>
  <si>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</si>
  <si>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</si>
  <si>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</si>
  <si>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</si>
  <si>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</si>
  <si>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</si>
  <si>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</si>
  <si>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</si>
  <si>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</si>
  <si>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</si>
  <si>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</si>
  <si>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</si>
  <si>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</si>
  <si>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</si>
  <si>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</si>
  <si>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</si>
  <si>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</si>
  <si>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</si>
  <si>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</si>
  <si>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</si>
  <si>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</si>
  <si>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</si>
  <si>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</si>
  <si>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</si>
  <si>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</si>
  <si>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</si>
  <si>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</si>
  <si>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</si>
  <si>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</si>
  <si>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</si>
  <si>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</si>
  <si>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</si>
  <si>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</si>
  <si>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</si>
  <si>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</si>
  <si>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</si>
  <si>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</si>
  <si>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</si>
  <si>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</si>
  <si>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</si>
  <si>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</si>
  <si>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</si>
  <si>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</si>
  <si>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</si>
  <si>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</si>
  <si>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</si>
  <si>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</si>
  <si>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</si>
  <si>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</si>
  <si>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</si>
  <si>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</si>
  <si>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</si>
  <si>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</si>
  <si>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</si>
  <si>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</si>
  <si>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</si>
  <si>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</si>
  <si>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</si>
  <si>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</si>
  <si>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</si>
  <si>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</si>
  <si>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</si>
  <si>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</si>
  <si>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</si>
  <si>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</si>
  <si>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</si>
  <si>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</si>
  <si>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</si>
  <si>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</si>
  <si>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</si>
  <si>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</si>
  <si>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</si>
  <si>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</si>
  <si>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</si>
  <si>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</si>
  <si>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</si>
  <si>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</si>
  <si>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</si>
  <si>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</si>
  <si>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</si>
  <si>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</si>
  <si>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</si>
  <si>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</si>
  <si>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</si>
  <si>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</si>
  <si>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</si>
  <si>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</si>
  <si>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</si>
  <si>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</si>
  <si>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</si>
  <si>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</si>
  <si>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</si>
  <si>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</si>
  <si>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</si>
  <si>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</si>
  <si>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</si>
  <si>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</si>
  <si>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</si>
  <si>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</si>
  <si>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</si>
  <si>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</si>
  <si>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</si>
  <si>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</si>
  <si>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</si>
  <si>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</si>
  <si>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</si>
  <si>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</si>
  <si>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</si>
  <si>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</si>
  <si>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</si>
  <si>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</si>
  <si>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</si>
  <si>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</si>
  <si>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</si>
  <si>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</si>
  <si>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</si>
  <si>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</si>
  <si>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</si>
  <si>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</si>
  <si>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</si>
  <si>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</si>
  <si>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</si>
  <si>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</si>
  <si>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</si>
  <si>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</si>
  <si>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</si>
  <si>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</si>
  <si>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</si>
  <si>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</si>
  <si>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</si>
  <si>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</si>
  <si>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</si>
  <si>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</si>
  <si>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</si>
  <si>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</si>
  <si>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</si>
  <si>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</si>
  <si>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</si>
  <si>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</si>
  <si>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</si>
  <si>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</si>
  <si>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</si>
  <si>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</si>
  <si>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</si>
  <si>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</si>
  <si>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</si>
  <si>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</si>
  <si>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</si>
  <si>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</si>
  <si>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</si>
  <si>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</si>
  <si>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</si>
  <si>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</si>
  <si>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</si>
  <si>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</si>
  <si>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</si>
  <si>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</si>
  <si>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</si>
  <si>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</si>
  <si>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</si>
  <si>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</si>
  <si>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</si>
  <si>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</si>
  <si>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</si>
  <si>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</si>
  <si>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</si>
  <si>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</si>
  <si>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</si>
  <si>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</si>
  <si>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</si>
  <si>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</si>
  <si>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</si>
  <si>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</si>
  <si>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</si>
  <si>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</si>
  <si>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</si>
  <si>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</si>
  <si>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</si>
  <si>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</si>
  <si>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</si>
  <si>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</si>
  <si>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</si>
  <si>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</si>
  <si>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</si>
  <si>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</si>
  <si>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</si>
  <si>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</si>
  <si>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</si>
  <si>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</si>
  <si>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</si>
  <si>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</si>
  <si>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</si>
  <si>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</si>
  <si>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</si>
  <si>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</si>
  <si>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</si>
  <si>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</si>
  <si>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</si>
  <si>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</si>
  <si>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</si>
  <si>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</si>
  <si>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</si>
  <si>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</si>
  <si>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</si>
  <si>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</si>
  <si>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</si>
  <si>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</si>
  <si>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</si>
  <si>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</si>
  <si>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</si>
  <si>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</si>
  <si>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</si>
  <si>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</si>
  <si>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</si>
  <si>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</si>
  <si>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</si>
  <si>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</si>
  <si>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</si>
  <si>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</si>
  <si>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</si>
  <si>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</si>
  <si>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</si>
  <si>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</si>
  <si>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</si>
  <si>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</si>
  <si>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</si>
  <si>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</si>
  <si>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</si>
  <si>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</si>
  <si>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</si>
  <si>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</si>
  <si>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</si>
  <si>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</si>
  <si>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</si>
  <si>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</si>
  <si>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</si>
  <si>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</si>
  <si>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</si>
  <si>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</si>
  <si>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</si>
  <si>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</si>
  <si>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</si>
  <si>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</si>
  <si>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</si>
  <si>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</si>
  <si>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</si>
  <si>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</si>
  <si>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</si>
  <si>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</si>
  <si>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</si>
  <si>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</si>
  <si>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</si>
  <si>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</si>
  <si>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</si>
  <si>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</si>
  <si>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</si>
  <si>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</si>
  <si>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</si>
  <si>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</si>
  <si>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</si>
  <si>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</si>
  <si>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</si>
  <si>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</si>
  <si>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</si>
  <si>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</si>
  <si>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</si>
  <si>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</si>
  <si>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</si>
  <si>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</si>
  <si>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</si>
  <si>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</si>
  <si>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</si>
  <si>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</si>
  <si>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</si>
  <si>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</si>
  <si>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</si>
  <si>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</si>
  <si>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</si>
  <si>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</si>
  <si>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</si>
  <si>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</si>
  <si>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</si>
  <si>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</si>
  <si>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</si>
  <si>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</si>
  <si>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</si>
  <si>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</si>
  <si>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</si>
  <si>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</si>
  <si>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</si>
  <si>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</si>
  <si>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</si>
  <si>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</si>
  <si>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</si>
  <si>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</si>
  <si>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</si>
  <si>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</si>
  <si>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</si>
  <si>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</si>
  <si>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</si>
  <si>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</si>
  <si>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</si>
  <si>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</si>
  <si>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</si>
  <si>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</si>
  <si>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</si>
  <si>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</si>
  <si>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</si>
  <si>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</si>
  <si>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</si>
  <si>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</si>
  <si>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</si>
  <si>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</si>
  <si>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</si>
  <si>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</si>
  <si>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</si>
  <si>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</si>
  <si>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</si>
  <si>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</si>
  <si>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</si>
  <si>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</si>
  <si>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</si>
  <si>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</si>
  <si>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</si>
  <si>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</si>
  <si>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</si>
  <si>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</si>
  <si>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</si>
  <si>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</si>
  <si>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</si>
  <si>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</si>
  <si>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</si>
  <si>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</si>
  <si>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</si>
  <si>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</si>
  <si>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</si>
  <si>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</si>
  <si>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</si>
  <si>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</si>
  <si>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</si>
  <si>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</si>
  <si>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</si>
  <si>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</si>
  <si>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</si>
  <si>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</si>
  <si>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</si>
  <si>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</si>
  <si>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</si>
  <si>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</si>
  <si>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</si>
  <si>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</si>
  <si>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</si>
  <si>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</si>
  <si>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</si>
  <si>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</si>
  <si>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</si>
  <si>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</si>
  <si>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</si>
  <si>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</si>
  <si>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</si>
  <si>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</si>
  <si>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</si>
  <si>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</si>
  <si>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</si>
  <si>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</si>
  <si>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</si>
  <si>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</si>
  <si>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</si>
  <si>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</si>
  <si>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</si>
  <si>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</si>
  <si>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</si>
  <si>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</si>
  <si>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</si>
  <si>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</si>
  <si>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</si>
  <si>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</si>
  <si>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</si>
  <si>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</si>
  <si>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</si>
  <si>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</si>
  <si>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</si>
  <si>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</si>
  <si>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</si>
  <si>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</si>
  <si>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</si>
  <si>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</si>
  <si>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</si>
  <si>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</si>
  <si>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</si>
  <si>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</si>
  <si>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</si>
  <si>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</si>
  <si>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</si>
  <si>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</si>
  <si>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</si>
  <si>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</si>
  <si>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</si>
  <si>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</si>
  <si>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</si>
  <si>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</si>
  <si>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</si>
  <si>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</si>
  <si>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</si>
  <si>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</si>
  <si>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</si>
  <si>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</si>
  <si>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</si>
  <si>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</si>
  <si>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</si>
  <si>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</si>
  <si>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</si>
  <si>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</si>
  <si>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</si>
  <si>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</si>
  <si>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</si>
  <si>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</si>
  <si>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</si>
  <si>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</si>
  <si>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</si>
  <si>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</si>
  <si>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</si>
  <si>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</si>
  <si>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</si>
  <si>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</si>
  <si>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</si>
  <si>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</si>
  <si>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</si>
  <si>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</si>
  <si>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</si>
  <si>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</si>
  <si>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</si>
  <si>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</si>
  <si>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</si>
  <si>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</si>
  <si>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</si>
  <si>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</si>
  <si>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</si>
  <si>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</si>
  <si>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</si>
  <si>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</si>
  <si>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</si>
  <si>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</si>
  <si>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</si>
  <si>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</si>
  <si>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</si>
  <si>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</si>
  <si>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</si>
  <si>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</si>
  <si>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</si>
  <si>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</si>
  <si>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</si>
  <si>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</si>
  <si>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</si>
  <si>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</si>
  <si>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</si>
  <si>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</si>
  <si>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</si>
  <si>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</si>
  <si>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</si>
  <si>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</si>
  <si>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</si>
  <si>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</si>
  <si>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</si>
  <si>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</si>
  <si>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</si>
  <si>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</si>
  <si>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</si>
  <si>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</si>
  <si>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</si>
  <si>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</si>
  <si>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</si>
  <si>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</si>
  <si>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</si>
  <si>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</si>
  <si>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</si>
  <si>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</si>
  <si>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</si>
  <si>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</si>
  <si>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</si>
  <si>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</si>
  <si>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</si>
  <si>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</si>
  <si>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</si>
  <si>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</si>
  <si>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</si>
  <si>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</si>
  <si>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</si>
  <si>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</si>
  <si>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</si>
  <si>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</si>
  <si>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</si>
  <si>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</si>
  <si>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</si>
  <si>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</si>
  <si>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</si>
  <si>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</si>
  <si>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</si>
  <si>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</si>
  <si>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</si>
  <si>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</si>
  <si>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</si>
  <si>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</si>
  <si>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</si>
  <si>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</si>
  <si>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</si>
  <si>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</si>
  <si>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</si>
  <si>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</si>
  <si>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</si>
  <si>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</si>
  <si>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</si>
  <si>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</si>
  <si>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</si>
  <si>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</si>
  <si>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</si>
  <si>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</si>
  <si>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</si>
  <si>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</si>
  <si>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</si>
  <si>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</si>
  <si>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</si>
  <si>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</si>
  <si>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</si>
  <si>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</si>
  <si>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</si>
  <si>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</si>
  <si>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</si>
  <si>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</si>
  <si>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</si>
  <si>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</si>
  <si>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</si>
  <si>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</si>
  <si>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</si>
  <si>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</si>
  <si>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</si>
  <si>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</si>
  <si>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</si>
  <si>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</si>
  <si>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</si>
  <si>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</si>
  <si>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</si>
  <si>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</si>
  <si>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</si>
  <si>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</si>
  <si>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</si>
  <si>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</si>
  <si>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</si>
  <si>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</si>
  <si>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</si>
  <si>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</si>
  <si>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</si>
  <si>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</si>
  <si>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</si>
  <si>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</si>
  <si>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</si>
  <si>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</si>
  <si>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</si>
  <si>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</si>
  <si>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</si>
  <si>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</si>
  <si>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</si>
  <si>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</si>
  <si>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</si>
  <si>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</si>
  <si>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</si>
  <si>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</si>
  <si>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</si>
  <si>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</si>
  <si>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</si>
  <si>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</si>
  <si>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</si>
  <si>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</si>
  <si>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</si>
  <si>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</si>
  <si>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</si>
  <si>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</si>
  <si>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</si>
  <si>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</si>
  <si>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</si>
  <si>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</si>
  <si>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</si>
  <si>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</si>
  <si>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</si>
  <si>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</si>
  <si>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</si>
  <si>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</si>
  <si>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</si>
  <si>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</si>
  <si>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</si>
  <si>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</si>
  <si>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</si>
  <si>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</si>
  <si>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</si>
  <si>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</si>
  <si>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</si>
  <si>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</si>
  <si>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</si>
  <si>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</si>
  <si>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</si>
  <si>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</si>
  <si>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</si>
  <si>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</si>
  <si>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</si>
  <si>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</si>
  <si>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</si>
  <si>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</si>
  <si>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</si>
  <si>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</si>
  <si>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</si>
  <si>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</si>
  <si>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</si>
  <si>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</si>
  <si>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</si>
  <si>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</si>
  <si>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</si>
  <si>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</si>
  <si>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</si>
  <si>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</si>
  <si>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</si>
  <si>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</si>
  <si>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</si>
  <si>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</si>
  <si>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</si>
  <si>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</si>
  <si>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</si>
  <si>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</si>
  <si>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</si>
  <si>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</si>
  <si>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</si>
  <si>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</si>
  <si>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</si>
  <si>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</si>
  <si>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</si>
  <si>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</si>
  <si>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</si>
  <si>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</si>
  <si>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</si>
  <si>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</si>
  <si>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</si>
  <si>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</si>
  <si>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</si>
  <si>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</si>
  <si>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</si>
  <si>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</si>
  <si>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</si>
  <si>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</si>
  <si>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</si>
  <si>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</si>
  <si>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</si>
  <si>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</si>
  <si>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</si>
  <si>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</si>
  <si>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</si>
  <si>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</si>
  <si>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</si>
  <si>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</si>
  <si>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</si>
  <si>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</si>
  <si>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</si>
  <si>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</si>
  <si>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</si>
  <si>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</si>
  <si>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</si>
  <si>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</si>
  <si>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</si>
  <si>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</si>
  <si>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</si>
  <si>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</si>
  <si>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</si>
  <si>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</si>
  <si>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</si>
  <si>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</si>
  <si>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</si>
  <si>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</si>
  <si>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</si>
  <si>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</si>
  <si>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</si>
  <si>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</si>
  <si>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</si>
  <si>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</si>
  <si>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</si>
  <si>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</si>
  <si>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</si>
  <si>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</si>
  <si>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</si>
  <si>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</si>
  <si>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</si>
  <si>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</si>
  <si>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</si>
  <si>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</si>
  <si>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</si>
  <si>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</si>
  <si>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</si>
  <si>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</si>
  <si>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</si>
  <si>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</si>
  <si>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</si>
  <si>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</si>
  <si>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</si>
  <si>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</si>
  <si>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</si>
  <si>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</si>
  <si>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</si>
  <si>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</si>
  <si>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</si>
  <si>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</si>
  <si>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</si>
  <si>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</si>
  <si>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</si>
  <si>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</si>
  <si>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</si>
  <si>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</si>
  <si>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</si>
  <si>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</si>
  <si>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</si>
  <si>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</si>
  <si>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</si>
  <si>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</si>
  <si>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</si>
  <si>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</si>
  <si>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</si>
  <si>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</si>
  <si>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</si>
  <si>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</si>
  <si>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</si>
  <si>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</si>
  <si>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</si>
  <si>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</si>
  <si>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</si>
  <si>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</si>
  <si>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</si>
  <si>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</si>
  <si>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</si>
  <si>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</si>
  <si>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</si>
  <si>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</si>
  <si>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</si>
  <si>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</si>
  <si>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</si>
  <si>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</si>
  <si>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</si>
  <si>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</si>
  <si>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</si>
  <si>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</si>
  <si>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</si>
  <si>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</si>
  <si>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</si>
  <si>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</si>
  <si>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</si>
  <si>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</si>
  <si>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</si>
  <si>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</si>
  <si>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</si>
  <si>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</si>
  <si>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</si>
  <si>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</si>
  <si>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</si>
  <si>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</si>
  <si>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</si>
  <si>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</si>
  <si>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</si>
  <si>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</si>
  <si>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</si>
  <si>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</si>
  <si>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</si>
  <si>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</si>
  <si>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</si>
  <si>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</si>
  <si>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</si>
  <si>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</si>
  <si>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</si>
  <si>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</si>
  <si>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</si>
  <si>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</si>
  <si>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</si>
  <si>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</si>
  <si>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</si>
  <si>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</si>
  <si>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</si>
  <si>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</si>
  <si>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</si>
  <si>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</si>
  <si>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</si>
  <si>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</si>
  <si>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</si>
  <si>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</si>
  <si>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</si>
  <si>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</si>
  <si>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</si>
  <si>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</si>
  <si>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</si>
  <si>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</si>
  <si>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</si>
  <si>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</si>
  <si>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</si>
  <si>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</si>
  <si>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</si>
  <si>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</si>
  <si>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</si>
  <si>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</si>
  <si>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</si>
  <si>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</si>
  <si>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</si>
  <si>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</si>
  <si>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</si>
  <si>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</si>
  <si>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</si>
  <si>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</si>
  <si>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</si>
  <si>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</si>
  <si>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</si>
  <si>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</si>
  <si>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</si>
  <si>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</si>
  <si>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</si>
  <si>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</si>
  <si>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</si>
  <si>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</si>
  <si>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</si>
  <si>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</si>
  <si>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</si>
  <si>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</si>
  <si>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</si>
  <si>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</si>
  <si>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</si>
  <si>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</si>
  <si>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</si>
  <si>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</si>
  <si>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</si>
  <si>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</si>
  <si>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</si>
  <si>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</si>
  <si>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</si>
  <si>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</si>
  <si>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</si>
  <si>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</si>
  <si>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</si>
  <si>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</si>
  <si>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</si>
  <si>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</si>
  <si>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</si>
  <si>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</si>
  <si>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</si>
  <si>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</si>
  <si>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</si>
  <si>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</si>
  <si>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</si>
  <si>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</si>
  <si>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</si>
  <si>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</si>
  <si>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</si>
  <si>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</si>
  <si>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</si>
  <si>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</si>
  <si>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</si>
  <si>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</si>
  <si>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</si>
  <si>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</si>
  <si>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</si>
  <si>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</si>
  <si>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</si>
  <si>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</si>
  <si>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</si>
  <si>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</si>
  <si>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</si>
  <si>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</si>
  <si>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</si>
  <si>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</si>
  <si>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</si>
  <si>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</si>
  <si>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</si>
  <si>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</si>
  <si>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</si>
  <si>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</si>
  <si>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</si>
  <si>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</si>
  <si>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</si>
  <si>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</si>
  <si>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</si>
  <si>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</si>
  <si>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</si>
  <si>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</si>
  <si>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</si>
  <si>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</si>
  <si>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</si>
  <si>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</si>
  <si>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</si>
  <si>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</si>
  <si>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</si>
  <si>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</si>
  <si>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</si>
  <si>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</si>
  <si>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</si>
  <si>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</si>
  <si>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</si>
  <si>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</si>
  <si>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</si>
  <si>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</si>
  <si>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</si>
  <si>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</si>
  <si>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</si>
  <si>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</si>
  <si>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</si>
  <si>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</si>
  <si>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</si>
  <si>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</si>
  <si>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</si>
  <si>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</si>
  <si>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</si>
  <si>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</si>
  <si>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</si>
  <si>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</si>
  <si>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</si>
  <si>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</si>
  <si>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</si>
  <si>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</si>
  <si>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</si>
  <si>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</si>
  <si>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</si>
  <si>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</si>
  <si>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</si>
  <si>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</si>
  <si>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</si>
  <si>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</si>
  <si>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</si>
  <si>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</si>
  <si>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</si>
  <si>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</si>
  <si>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</si>
  <si>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</si>
  <si>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</si>
  <si>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</si>
  <si>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</si>
  <si>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</si>
  <si>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</si>
  <si>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</si>
  <si>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</si>
  <si>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</si>
  <si>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</si>
  <si>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</si>
  <si>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</si>
  <si>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</si>
  <si>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</si>
  <si>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</si>
  <si>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</si>
  <si>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</si>
  <si>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</si>
  <si>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</si>
  <si>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</si>
  <si>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</si>
  <si>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</si>
  <si>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</si>
  <si>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</si>
  <si>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</si>
  <si>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</si>
  <si>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</si>
  <si>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</si>
  <si>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</si>
  <si>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</si>
  <si>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</si>
  <si>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</si>
  <si>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</si>
  <si>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</si>
  <si>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</si>
  <si>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</si>
  <si>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</si>
  <si>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</si>
  <si>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</si>
  <si>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</si>
  <si>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</si>
  <si>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</si>
  <si>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</si>
  <si>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</si>
  <si>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</si>
  <si>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</si>
  <si>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</si>
  <si>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</si>
  <si>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</si>
  <si>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</si>
  <si>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</si>
  <si>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</si>
  <si>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</si>
  <si>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</si>
  <si>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</si>
  <si>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</si>
  <si>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</si>
  <si>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</si>
  <si>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</si>
  <si>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</si>
  <si>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</si>
  <si>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</si>
  <si>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</si>
  <si>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</si>
  <si>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</si>
  <si>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</si>
  <si>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</si>
  <si>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</si>
  <si>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</si>
  <si>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</si>
  <si>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</si>
  <si>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</si>
  <si>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</si>
  <si>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</si>
  <si>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</si>
  <si>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</si>
  <si>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</si>
  <si>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</si>
  <si>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</si>
  <si>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</si>
  <si>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</si>
  <si>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</si>
  <si>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</si>
  <si>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</si>
  <si>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</si>
  <si>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</si>
  <si>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</si>
  <si>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</si>
  <si>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</si>
  <si>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</si>
  <si>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</si>
  <si>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</si>
  <si>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</si>
  <si>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</si>
  <si>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</si>
  <si>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</si>
  <si>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</si>
  <si>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</si>
  <si>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</si>
  <si>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</si>
  <si>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</si>
  <si>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</si>
  <si>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</si>
  <si>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</si>
  <si>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</si>
  <si>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</si>
  <si>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</si>
  <si>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</si>
  <si>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</si>
  <si>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</si>
  <si>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</si>
  <si>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</si>
  <si>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</si>
  <si>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</si>
  <si>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</si>
  <si>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</si>
  <si>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</si>
  <si>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</si>
  <si>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</si>
  <si>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</si>
  <si>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</si>
  <si>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</si>
  <si>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</si>
  <si>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</si>
  <si>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</si>
  <si>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</si>
  <si>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</si>
  <si>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</si>
  <si>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</si>
  <si>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</si>
  <si>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</si>
  <si>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</si>
  <si>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</si>
  <si>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</si>
  <si>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</si>
  <si>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</si>
  <si>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</si>
  <si>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</si>
  <si>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</si>
  <si>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</si>
  <si>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</si>
  <si>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</si>
  <si>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</si>
  <si>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</si>
  <si>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</si>
  <si>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</si>
  <si>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</si>
  <si>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</si>
  <si>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</si>
  <si>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</si>
  <si>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</si>
  <si>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</si>
  <si>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</si>
  <si>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</si>
  <si>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</si>
  <si>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</si>
  <si>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</si>
  <si>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</si>
  <si>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</si>
  <si>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</si>
  <si>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</si>
  <si>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</si>
  <si>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</si>
  <si>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</si>
  <si>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</si>
  <si>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</si>
  <si>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</si>
  <si>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</si>
  <si>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</si>
  <si>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</si>
  <si>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</si>
  <si>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</si>
  <si>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</si>
  <si>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</si>
  <si>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</si>
  <si>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</si>
  <si>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</si>
  <si>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</si>
  <si>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</si>
  <si>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</si>
  <si>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</si>
  <si>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</si>
  <si>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</si>
  <si>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</si>
  <si>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</si>
  <si>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</si>
  <si>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</si>
  <si>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</si>
  <si>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</si>
  <si>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</si>
  <si>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</si>
  <si>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</si>
  <si>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</si>
  <si>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</si>
  <si>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</si>
  <si>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</si>
  <si>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</si>
  <si>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</si>
  <si>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</si>
  <si>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</si>
  <si>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</si>
  <si>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</si>
  <si>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</si>
  <si>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</si>
  <si>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</si>
  <si>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</si>
  <si>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</si>
  <si>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</si>
  <si>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</si>
  <si>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</si>
  <si>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</si>
  <si>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</si>
  <si>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</si>
  <si>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</si>
  <si>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</si>
  <si>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</si>
  <si>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</si>
  <si>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</si>
  <si>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</si>
  <si>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</si>
  <si>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</si>
  <si>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</si>
  <si>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</si>
  <si>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</si>
  <si>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</si>
  <si>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</si>
  <si>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</si>
  <si>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</si>
  <si>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</si>
  <si>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</si>
  <si>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</si>
  <si>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</si>
  <si>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</si>
  <si>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</si>
  <si>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</si>
  <si>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</si>
  <si>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</si>
  <si>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</si>
  <si>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</si>
  <si>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</si>
  <si>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</si>
  <si>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</si>
  <si>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</si>
  <si>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</si>
  <si>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</si>
  <si>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</si>
  <si>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</si>
  <si>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</si>
  <si>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</si>
  <si>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</si>
  <si>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</si>
  <si>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</si>
  <si>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</si>
  <si>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</si>
  <si>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</si>
  <si>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</si>
  <si>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</si>
  <si>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</si>
  <si>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</si>
  <si>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</si>
  <si>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</si>
  <si>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</si>
  <si>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</si>
  <si>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</si>
  <si>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</si>
  <si>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</si>
  <si>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</si>
  <si>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</si>
  <si>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</si>
  <si>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</si>
  <si>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</si>
  <si>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</si>
  <si>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</si>
  <si>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</si>
  <si>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</si>
  <si>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</si>
  <si>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</si>
  <si>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</si>
  <si>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</si>
  <si>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</si>
  <si>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</si>
  <si>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</si>
  <si>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</si>
  <si>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</si>
  <si>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</si>
  <si>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</si>
  <si>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</si>
  <si>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</si>
  <si>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</si>
  <si>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</si>
  <si>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</si>
  <si>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</si>
  <si>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</si>
  <si>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</si>
  <si>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</si>
  <si>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</si>
  <si>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</si>
  <si>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</si>
  <si>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</si>
  <si>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</si>
  <si>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</si>
  <si>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</si>
  <si>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</si>
  <si>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</si>
  <si>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</si>
  <si>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</si>
  <si>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</si>
  <si>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</si>
  <si>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</si>
  <si>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</si>
  <si>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</si>
  <si>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</si>
  <si>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</si>
  <si>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</si>
  <si>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</si>
  <si>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</si>
  <si>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</si>
  <si>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</si>
  <si>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</si>
  <si>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</si>
  <si>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</si>
  <si>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</si>
  <si>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</si>
  <si>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</si>
  <si>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</si>
  <si>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</si>
  <si>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</si>
  <si>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</si>
  <si>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</si>
  <si>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</si>
  <si>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</si>
  <si>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</si>
  <si>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</si>
  <si>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</si>
  <si>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</si>
  <si>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</si>
  <si>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</si>
  <si>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</si>
  <si>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</si>
  <si>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</si>
  <si>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</si>
  <si>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</si>
  <si>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</si>
  <si>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</si>
  <si>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</si>
  <si>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</si>
  <si>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</si>
  <si>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</si>
  <si>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</si>
  <si>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</si>
  <si>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</si>
  <si>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</si>
  <si>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</si>
  <si>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</si>
  <si>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</si>
  <si>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</si>
  <si>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</si>
  <si>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</si>
  <si>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</si>
  <si>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</si>
  <si>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</si>
  <si>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</si>
  <si>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</si>
  <si>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</si>
  <si>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</si>
  <si>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</si>
  <si>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</si>
  <si>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</si>
  <si>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</si>
  <si>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</si>
  <si>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</si>
  <si>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</si>
  <si>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</si>
  <si>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</si>
  <si>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</si>
  <si>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</si>
  <si>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</si>
  <si>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</si>
  <si>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</si>
  <si>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</si>
  <si>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</si>
  <si>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</si>
  <si>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</si>
  <si>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</si>
  <si>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</si>
  <si>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</si>
  <si>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</si>
  <si>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</si>
  <si>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</si>
  <si>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</si>
  <si>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</si>
  <si>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</si>
  <si>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</si>
  <si>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</si>
  <si>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</si>
  <si>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</si>
  <si>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</si>
  <si>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</si>
  <si>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</si>
  <si>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</si>
  <si>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</si>
  <si>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</si>
  <si>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</si>
  <si>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</si>
  <si>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</si>
  <si>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</si>
  <si>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</si>
  <si>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</si>
  <si>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</si>
  <si>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</si>
  <si>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</si>
  <si>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</si>
  <si>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</si>
  <si>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</si>
  <si>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</si>
  <si>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</si>
  <si>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</si>
  <si>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</si>
  <si>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</si>
  <si>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</si>
  <si>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</si>
  <si>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</si>
  <si>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</si>
  <si>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</si>
  <si>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</si>
  <si>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</si>
  <si>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</si>
  <si>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</si>
  <si>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</si>
  <si>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</si>
  <si>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</si>
  <si>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</si>
  <si>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</si>
  <si>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</si>
  <si>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</si>
  <si>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</si>
  <si>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</si>
  <si>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</si>
  <si>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</si>
  <si>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</si>
  <si>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</si>
  <si>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</si>
  <si>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</si>
  <si>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</si>
  <si>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</si>
  <si>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</si>
  <si>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</si>
  <si>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</si>
  <si>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</si>
  <si>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</si>
  <si>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</si>
  <si>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</si>
  <si>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</si>
  <si>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</si>
  <si>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</si>
  <si>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</si>
  <si>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</si>
  <si>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</si>
  <si>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</si>
  <si>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</si>
  <si>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</si>
  <si>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</si>
  <si>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</si>
  <si>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</si>
  <si>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</si>
  <si>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</si>
  <si>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</si>
  <si>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</si>
  <si>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</si>
  <si>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</si>
  <si>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</si>
  <si>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</si>
  <si>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</si>
  <si>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</si>
  <si>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</si>
  <si>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</si>
  <si>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</si>
  <si>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</si>
  <si>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</si>
  <si>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</si>
  <si>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</si>
  <si>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</si>
  <si>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</si>
  <si>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</si>
  <si>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</si>
  <si>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</si>
  <si>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</si>
  <si>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</si>
  <si>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</si>
  <si>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</si>
  <si>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</si>
  <si>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</si>
  <si>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</si>
  <si>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</si>
  <si>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</si>
  <si>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</si>
  <si>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</si>
  <si>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</si>
  <si>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</si>
  <si>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</si>
  <si>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</si>
  <si>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</si>
  <si>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</si>
  <si>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</si>
  <si>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</si>
  <si>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</si>
  <si>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</si>
  <si>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</si>
  <si>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</si>
  <si>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</si>
  <si>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</si>
  <si>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</si>
  <si>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</si>
  <si>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</si>
  <si>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</si>
  <si>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</si>
  <si>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</si>
  <si>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</si>
  <si>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</si>
  <si>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</si>
  <si>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</si>
  <si>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</si>
  <si>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</si>
  <si>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</si>
  <si>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</si>
  <si>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</si>
  <si>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</si>
  <si>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</si>
  <si>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</si>
  <si>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</si>
  <si>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</si>
  <si>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</si>
  <si>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</si>
  <si>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</si>
  <si>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</si>
  <si>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</si>
  <si>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</si>
  <si>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</si>
  <si>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</si>
  <si>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</si>
  <si>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</si>
  <si>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</si>
  <si>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</si>
  <si>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</si>
  <si>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</si>
  <si>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</si>
  <si>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</si>
  <si>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</si>
  <si>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</si>
  <si>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</si>
  <si>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</si>
  <si>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</si>
  <si>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</si>
  <si>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</si>
  <si>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</si>
  <si>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</si>
  <si>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</si>
  <si>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</si>
  <si>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</si>
  <si>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</si>
  <si>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</si>
  <si>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</si>
  <si>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</si>
  <si>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</si>
  <si>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</si>
  <si>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</si>
  <si>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</si>
  <si>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</si>
  <si>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</si>
  <si>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</si>
  <si>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</si>
  <si>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</si>
  <si>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</si>
  <si>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</si>
  <si>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</si>
  <si>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</si>
  <si>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</si>
  <si>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</si>
  <si>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</si>
  <si>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</si>
  <si>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</si>
  <si>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</si>
  <si>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</si>
  <si>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</si>
  <si>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</si>
  <si>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</si>
  <si>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</si>
  <si>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</si>
  <si>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</si>
  <si>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</si>
  <si>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</si>
  <si>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</si>
  <si>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</si>
  <si>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</si>
  <si>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</si>
  <si>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</si>
  <si>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</si>
  <si>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</si>
  <si>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</si>
  <si>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</si>
  <si>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</si>
  <si>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</si>
  <si>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</si>
  <si>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</si>
  <si>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</si>
  <si>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</si>
  <si>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</si>
  <si>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</si>
  <si>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</si>
  <si>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</si>
  <si>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</si>
  <si>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</si>
  <si>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</si>
  <si>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</si>
  <si>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</si>
  <si>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</si>
  <si>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</si>
  <si>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</si>
  <si>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</si>
  <si>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</si>
  <si>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</si>
  <si>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</si>
  <si>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</si>
  <si>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</si>
  <si>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</si>
  <si>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</si>
  <si>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</si>
  <si>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</si>
  <si>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</si>
  <si>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</si>
  <si>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</si>
  <si>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</si>
  <si>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</si>
  <si>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</si>
  <si>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</si>
  <si>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</si>
  <si>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</si>
  <si>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</si>
  <si>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</si>
  <si>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</si>
  <si>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</si>
  <si>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</si>
  <si>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</si>
  <si>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</si>
  <si>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</si>
  <si>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</si>
  <si>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</si>
  <si>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</si>
  <si>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</si>
  <si>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</si>
  <si>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</si>
  <si>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</si>
  <si>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</si>
  <si>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</si>
  <si>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</si>
  <si>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</si>
  <si>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</si>
  <si>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</si>
  <si>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</si>
  <si>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</si>
  <si>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</si>
  <si>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</si>
  <si>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</si>
  <si>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</si>
  <si>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</si>
  <si>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</si>
  <si>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</si>
  <si>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</si>
  <si>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</si>
  <si>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</si>
  <si>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</si>
  <si>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</si>
  <si>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</si>
  <si>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</si>
  <si>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</si>
  <si>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</si>
  <si>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</si>
  <si>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</si>
  <si>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</si>
  <si>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</si>
  <si>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</si>
  <si>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</si>
  <si>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</si>
  <si>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</si>
  <si>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</si>
  <si>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</si>
  <si>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</si>
  <si>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</si>
  <si>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</si>
  <si>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</si>
  <si>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</si>
  <si>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</si>
  <si>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</si>
  <si>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</si>
  <si>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</si>
  <si>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</si>
  <si>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</si>
  <si>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</si>
  <si>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</si>
  <si>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</si>
  <si>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</si>
  <si>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</si>
  <si>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</si>
  <si>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</si>
  <si>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</si>
  <si>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</si>
  <si>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</si>
  <si>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</si>
  <si>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</si>
  <si>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</si>
  <si>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</si>
  <si>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</si>
  <si>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</si>
  <si>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</si>
  <si>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</si>
  <si>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</si>
  <si>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</si>
  <si>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</si>
  <si>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</si>
  <si>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</si>
  <si>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</si>
  <si>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</si>
  <si>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</si>
  <si>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</si>
  <si>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</si>
  <si>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</si>
  <si>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</si>
  <si>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</si>
  <si>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</si>
  <si>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</si>
  <si>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</si>
  <si>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</si>
  <si>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</si>
  <si>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</si>
  <si>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</si>
  <si>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</si>
  <si>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</si>
  <si>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</si>
  <si>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</si>
  <si>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</si>
  <si>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</si>
  <si>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</si>
  <si>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</si>
  <si>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</si>
  <si>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</si>
  <si>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</si>
  <si>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</si>
  <si>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</si>
  <si>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</si>
  <si>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</si>
  <si>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</si>
  <si>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</si>
  <si>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</si>
  <si>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</si>
  <si>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</si>
  <si>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</si>
  <si>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</si>
  <si>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</si>
  <si>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</si>
  <si>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</si>
  <si>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</si>
  <si>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</si>
  <si>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</si>
  <si>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</si>
  <si>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</si>
  <si>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</si>
  <si>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</si>
  <si>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</si>
  <si>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</si>
  <si>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</si>
  <si>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</si>
  <si>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</si>
  <si>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</si>
  <si>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</si>
  <si>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</si>
  <si>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</si>
  <si>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</si>
  <si>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</si>
  <si>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</si>
  <si>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</si>
  <si>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</si>
  <si>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</si>
  <si>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</si>
  <si>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</si>
  <si>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</si>
  <si>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</si>
  <si>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</si>
  <si>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</si>
  <si>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</si>
  <si>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</si>
  <si>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</si>
  <si>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</si>
  <si>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</si>
  <si>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</si>
  <si>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</si>
  <si>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</si>
  <si>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</si>
  <si>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</si>
  <si>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</si>
  <si>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</si>
  <si>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</si>
  <si>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</si>
  <si>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</si>
  <si>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</si>
  <si>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</si>
  <si>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</si>
  <si>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</si>
  <si>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</si>
  <si>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</si>
  <si>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</si>
  <si>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</si>
  <si>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</si>
  <si>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</si>
  <si>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</si>
  <si>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</si>
  <si>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</si>
  <si>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</si>
  <si>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</si>
  <si>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</si>
  <si>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</si>
  <si>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</si>
  <si>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</si>
  <si>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</si>
  <si>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</si>
  <si>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</si>
  <si>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</si>
  <si>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</si>
  <si>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</si>
  <si>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</si>
  <si>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</si>
  <si>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</si>
  <si>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</si>
  <si>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</si>
  <si>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</si>
  <si>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</si>
  <si>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</si>
  <si>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</si>
  <si>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</si>
  <si>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</si>
  <si>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</si>
  <si>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</si>
  <si>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</si>
  <si>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</si>
  <si>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</si>
  <si>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</si>
  <si>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</si>
  <si>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</si>
  <si>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</si>
  <si>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</si>
  <si>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</si>
  <si>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</si>
  <si>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</si>
  <si>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</si>
  <si>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</si>
  <si>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</si>
  <si>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</si>
  <si>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</si>
  <si>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</si>
  <si>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</si>
  <si>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</si>
  <si>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</si>
  <si>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</si>
  <si>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</si>
  <si>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</si>
  <si>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</si>
  <si>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</si>
  <si>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</si>
  <si>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</si>
  <si>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</si>
  <si>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</si>
  <si>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</si>
  <si>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</si>
  <si>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</si>
  <si>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</si>
  <si>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</si>
  <si>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</si>
  <si>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</si>
  <si>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</si>
  <si>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</si>
  <si>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</si>
  <si>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</si>
  <si>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</si>
  <si>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</si>
  <si>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</si>
  <si>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</si>
  <si>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</si>
  <si>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</si>
  <si>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</si>
  <si>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</si>
  <si>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</si>
  <si>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</si>
  <si>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</si>
  <si>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</si>
  <si>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</si>
  <si>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</si>
  <si>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</si>
  <si>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</si>
  <si>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</si>
  <si>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</si>
  <si>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</si>
  <si>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</si>
  <si>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</si>
  <si>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</si>
  <si>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</si>
  <si>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</si>
  <si>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</si>
  <si>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</si>
  <si>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</si>
  <si>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</si>
  <si>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</si>
  <si>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</si>
  <si>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</si>
  <si>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</si>
  <si>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</si>
  <si>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</si>
  <si>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</si>
  <si>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</si>
  <si>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</si>
  <si>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</si>
  <si>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</si>
  <si>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</si>
  <si>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</si>
  <si>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</si>
  <si>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</si>
  <si>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</si>
  <si>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</si>
  <si>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</si>
  <si>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</si>
  <si>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</si>
  <si>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</si>
  <si>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</si>
  <si>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</si>
  <si>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</si>
  <si>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</si>
  <si>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</si>
  <si>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</si>
  <si>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</si>
  <si>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</si>
  <si>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</si>
  <si>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</si>
  <si>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</si>
  <si>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</si>
  <si>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</si>
  <si>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</si>
  <si>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</si>
  <si>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</si>
  <si>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</si>
  <si>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</si>
  <si>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</si>
  <si>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</si>
  <si>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</si>
  <si>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</si>
  <si>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</si>
  <si>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</si>
  <si>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</si>
  <si>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</si>
  <si>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</si>
  <si>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</si>
  <si>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</si>
  <si>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</si>
  <si>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</si>
  <si>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</si>
  <si>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</si>
  <si>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</si>
  <si>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</si>
  <si>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</si>
  <si>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</si>
  <si>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</si>
  <si>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</si>
  <si>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</si>
  <si>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</si>
  <si>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</si>
  <si>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</si>
  <si>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</si>
  <si>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</si>
  <si>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</si>
  <si>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</si>
  <si>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</si>
  <si>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</si>
  <si>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</si>
  <si>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</si>
  <si>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</si>
  <si>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</si>
  <si>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</si>
  <si>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</si>
  <si>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</si>
  <si>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</si>
  <si>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</si>
  <si>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</si>
  <si>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</si>
  <si>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</si>
  <si>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</si>
  <si>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</si>
  <si>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</si>
  <si>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</si>
  <si>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</si>
  <si>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</si>
  <si>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</si>
  <si>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</si>
  <si>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</si>
  <si>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</si>
  <si>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</si>
  <si>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</si>
  <si>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</si>
  <si>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</si>
  <si>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</si>
  <si>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</si>
  <si>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</si>
  <si>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</si>
  <si>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</si>
  <si>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</si>
  <si>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</si>
  <si>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</si>
  <si>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</si>
  <si>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</si>
  <si>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</si>
  <si>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</si>
  <si>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</si>
  <si>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</si>
  <si>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</si>
  <si>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</si>
  <si>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</si>
  <si>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</si>
  <si>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</si>
  <si>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</si>
  <si>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</si>
  <si>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</si>
  <si>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</si>
  <si>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</si>
  <si>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</si>
  <si>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</si>
  <si>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</si>
  <si>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</si>
  <si>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</si>
  <si>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</si>
  <si>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</si>
  <si>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</si>
  <si>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</si>
  <si>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</si>
  <si>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</si>
  <si>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</si>
  <si>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</si>
  <si>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</si>
  <si>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</si>
  <si>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</si>
  <si>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</si>
  <si>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</si>
  <si>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</si>
  <si>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</si>
  <si>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</si>
  <si>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</si>
  <si>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</si>
  <si>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</si>
  <si>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</si>
  <si>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</si>
  <si>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</si>
  <si>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</si>
  <si>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</si>
  <si>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</si>
  <si>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</si>
  <si>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</si>
  <si>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</si>
  <si>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</si>
  <si>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</si>
  <si>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</si>
  <si>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</si>
  <si>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</si>
  <si>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</si>
  <si>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</si>
  <si>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</si>
  <si>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</si>
  <si>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</si>
  <si>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</si>
  <si>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</si>
  <si>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</si>
  <si>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</si>
  <si>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</si>
  <si>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</si>
  <si>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</si>
  <si>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</si>
  <si>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</si>
  <si>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</si>
  <si>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</si>
  <si>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</si>
  <si>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</si>
  <si>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</si>
  <si>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</si>
  <si>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</si>
  <si>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</si>
  <si>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</si>
  <si>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</si>
  <si>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</si>
  <si>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</si>
  <si>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</si>
  <si>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</si>
  <si>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</si>
  <si>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</si>
  <si>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</si>
  <si>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</si>
  <si>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</si>
  <si>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</si>
  <si>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</si>
  <si>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</si>
  <si>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</si>
  <si>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</si>
  <si>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</si>
  <si>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</si>
  <si>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</si>
  <si>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</si>
  <si>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</si>
  <si>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</si>
  <si>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</si>
  <si>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</si>
  <si>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</si>
  <si>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</si>
  <si>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</si>
  <si>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</si>
  <si>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</si>
  <si>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</si>
  <si>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</si>
  <si>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</si>
  <si>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</si>
  <si>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</si>
  <si>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</si>
  <si>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</si>
  <si>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</si>
  <si>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</si>
  <si>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</si>
  <si>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</si>
  <si>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</si>
  <si>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</si>
  <si>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</si>
  <si>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</si>
  <si>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</si>
  <si>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</si>
  <si>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</si>
  <si>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</si>
  <si>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</si>
  <si>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</si>
  <si>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</si>
  <si>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</si>
  <si>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</si>
  <si>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</si>
  <si>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</si>
  <si>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</si>
  <si>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</si>
  <si>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</si>
  <si>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</si>
  <si>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</si>
  <si>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</si>
  <si>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</si>
  <si>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</si>
  <si>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</si>
  <si>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</si>
  <si>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</si>
  <si>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</si>
  <si>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</si>
  <si>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</si>
  <si>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</si>
  <si>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</si>
  <si>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</si>
  <si>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</si>
  <si>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</si>
  <si>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</si>
  <si>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</si>
  <si>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</si>
  <si>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</si>
  <si>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</si>
  <si>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</si>
  <si>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</si>
  <si>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</si>
  <si>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</si>
  <si>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</si>
  <si>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</si>
  <si>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</si>
  <si>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</si>
  <si>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</si>
  <si>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</si>
  <si>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</si>
  <si>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</si>
  <si>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</si>
  <si>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</si>
  <si>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</si>
  <si>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</si>
  <si>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</si>
  <si>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</si>
  <si>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</si>
  <si>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</si>
  <si>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</si>
  <si>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</si>
  <si>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</si>
  <si>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</si>
  <si>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</si>
  <si>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</si>
  <si>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</si>
  <si>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</si>
  <si>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</si>
  <si>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</si>
  <si>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</si>
  <si>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</si>
  <si>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</si>
  <si>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</si>
  <si>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</si>
  <si>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</si>
  <si>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</si>
  <si>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</si>
  <si>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</si>
  <si>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</si>
  <si>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</si>
  <si>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</si>
  <si>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</si>
  <si>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</si>
  <si>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</si>
  <si>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</si>
  <si>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</si>
  <si>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</si>
  <si>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</si>
  <si>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</si>
  <si>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</si>
  <si>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</si>
  <si>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</si>
  <si>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</si>
  <si>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</si>
  <si>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</si>
  <si>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</si>
  <si>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</si>
  <si>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</si>
  <si>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</si>
  <si>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</si>
  <si>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</si>
  <si>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</si>
  <si>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</si>
  <si>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</si>
  <si>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</si>
  <si>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</si>
  <si>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</si>
  <si>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</si>
  <si>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</si>
  <si>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</si>
  <si>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</si>
  <si>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</si>
  <si>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</si>
  <si>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</si>
  <si>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</si>
  <si>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</si>
  <si>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</si>
  <si>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</si>
  <si>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</si>
  <si>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</si>
  <si>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</si>
  <si>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</si>
  <si>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</si>
  <si>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</si>
  <si>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</si>
  <si>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</si>
  <si>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</si>
  <si>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</si>
  <si>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</si>
  <si>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</si>
  <si>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</si>
  <si>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</si>
  <si>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</si>
  <si>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</si>
  <si>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</si>
  <si>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</si>
  <si>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</si>
  <si>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</si>
  <si>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</si>
  <si>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</si>
  <si>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</si>
  <si>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</si>
  <si>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</si>
  <si>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</si>
  <si>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</si>
  <si>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</si>
  <si>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</si>
  <si>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</si>
  <si>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</si>
  <si>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</si>
  <si>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</si>
  <si>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</si>
  <si>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</si>
  <si>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</si>
  <si>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</si>
  <si>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</si>
  <si>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</si>
  <si>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</si>
  <si>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</si>
  <si>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</si>
  <si>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</si>
  <si>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</si>
  <si>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</si>
  <si>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</si>
  <si>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</si>
  <si>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</si>
  <si>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</si>
  <si>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</si>
  <si>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</si>
  <si>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</si>
  <si>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</si>
  <si>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</si>
  <si>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</si>
  <si>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</si>
  <si>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</si>
  <si>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</si>
  <si>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</si>
  <si>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</si>
  <si>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</si>
  <si>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</si>
  <si>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</si>
  <si>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</si>
  <si>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</si>
  <si>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</si>
  <si>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</si>
  <si>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</si>
  <si>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</si>
  <si>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</si>
  <si>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</si>
  <si>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</si>
  <si>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</si>
  <si>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</si>
  <si>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</si>
  <si>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</si>
  <si>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</si>
  <si>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</si>
  <si>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</si>
  <si>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</si>
  <si>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</si>
  <si>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</si>
  <si>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</si>
  <si>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</si>
  <si>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</si>
  <si>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</si>
  <si>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</si>
  <si>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</si>
  <si>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</si>
  <si>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</si>
  <si>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</si>
  <si>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</si>
  <si>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</si>
  <si>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</si>
  <si>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</si>
  <si>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</si>
  <si>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</si>
  <si>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</si>
  <si>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</si>
  <si>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</si>
  <si>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</si>
  <si>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</si>
  <si>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</si>
  <si>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</si>
  <si>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</si>
  <si>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</si>
  <si>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</si>
  <si>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</si>
  <si>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</si>
  <si>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</si>
  <si>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</si>
  <si>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</si>
  <si>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</si>
  <si>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</si>
  <si>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</si>
  <si>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</si>
  <si>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</si>
  <si>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</si>
  <si>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</si>
  <si>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</si>
  <si>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</si>
  <si>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</si>
  <si>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</si>
  <si>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</si>
  <si>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</si>
  <si>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</si>
  <si>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</si>
  <si>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</si>
  <si>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</si>
  <si>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</si>
  <si>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</si>
  <si>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</si>
  <si>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</si>
  <si>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</si>
  <si>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</si>
  <si>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</si>
  <si>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</si>
  <si>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</si>
  <si>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</si>
  <si>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</si>
  <si>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</si>
  <si>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</si>
  <si>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</si>
  <si>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</si>
  <si>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</si>
  <si>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</si>
  <si>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</si>
  <si>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</si>
  <si>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</si>
  <si>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</si>
  <si>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</si>
  <si>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</si>
  <si>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</si>
  <si>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</si>
  <si>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</si>
  <si>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</si>
  <si>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</si>
  <si>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</si>
  <si>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</si>
  <si>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</si>
  <si>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</si>
  <si>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</si>
  <si>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</si>
  <si>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</si>
  <si>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</si>
  <si>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</si>
  <si>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</si>
  <si>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</si>
  <si>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</si>
  <si>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</si>
  <si>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</si>
  <si>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</si>
  <si>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</si>
  <si>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</si>
  <si>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</si>
  <si>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</si>
  <si>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</si>
  <si>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</si>
  <si>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</si>
  <si>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</si>
  <si>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</si>
  <si>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</si>
  <si>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</si>
  <si>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</si>
  <si>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</si>
  <si>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</si>
  <si>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</si>
  <si>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</si>
  <si>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</si>
  <si>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</si>
  <si>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</si>
  <si>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</si>
  <si>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</si>
  <si>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</si>
  <si>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</si>
  <si>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</si>
  <si>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</si>
  <si>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</si>
  <si>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</si>
  <si>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</si>
  <si>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</si>
  <si>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</si>
  <si>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</si>
  <si>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</si>
  <si>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</si>
  <si>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</si>
  <si>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</si>
  <si>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</si>
  <si>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</si>
  <si>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</si>
  <si>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</si>
  <si>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</si>
  <si>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</si>
  <si>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</si>
  <si>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</si>
  <si>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</si>
  <si>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</si>
  <si>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</si>
  <si>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</si>
  <si>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</si>
  <si>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</si>
  <si>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</si>
  <si>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</si>
  <si>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</si>
  <si>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</si>
  <si>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</si>
  <si>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</si>
  <si>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</si>
  <si>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</si>
  <si>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</si>
  <si>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</si>
  <si>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</si>
  <si>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</si>
  <si>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</si>
  <si>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</si>
  <si>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</si>
  <si>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</si>
  <si>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</si>
  <si>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</si>
  <si>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</si>
  <si>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</si>
  <si>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</si>
  <si>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</si>
  <si>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</si>
  <si>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</si>
  <si>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</si>
  <si>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</si>
  <si>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</si>
  <si>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</si>
  <si>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</si>
  <si>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</si>
  <si>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</si>
  <si>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</si>
  <si>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</si>
  <si>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</si>
  <si>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</si>
  <si>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</si>
  <si>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</si>
  <si>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</si>
  <si>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</si>
  <si>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</si>
  <si>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</si>
  <si>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</si>
  <si>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</si>
  <si>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</si>
  <si>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</si>
  <si>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</si>
  <si>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</si>
  <si>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</si>
  <si>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</si>
  <si>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</si>
  <si>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</si>
  <si>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</si>
  <si>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</si>
  <si>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</si>
  <si>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</si>
  <si>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</si>
  <si>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</si>
  <si>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</si>
  <si>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</si>
  <si>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</si>
  <si>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</si>
  <si>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</si>
  <si>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</si>
  <si>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</si>
  <si>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</si>
  <si>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</si>
  <si>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</si>
  <si>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</si>
  <si>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</si>
  <si>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</si>
  <si>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</si>
  <si>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</si>
  <si>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</si>
  <si>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</si>
  <si>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</si>
  <si>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</si>
  <si>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</si>
  <si>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</si>
  <si>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</si>
  <si>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</si>
  <si>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</si>
  <si>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</si>
  <si>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</si>
  <si>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</si>
  <si>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</si>
  <si>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</si>
  <si>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</si>
  <si>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</si>
  <si>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</si>
  <si>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</si>
  <si>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</si>
  <si>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</si>
  <si>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</si>
  <si>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</si>
  <si>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</si>
  <si>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</si>
  <si>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</si>
  <si>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</si>
  <si>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</si>
  <si>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</si>
  <si>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</si>
  <si>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</si>
  <si>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</si>
  <si>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</si>
  <si>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</si>
  <si>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</si>
  <si>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</si>
  <si>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</si>
  <si>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</si>
  <si>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</si>
  <si>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</si>
  <si>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</si>
  <si>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</si>
  <si>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</si>
  <si>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</si>
  <si>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</si>
  <si>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</si>
  <si>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</si>
  <si>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</si>
  <si>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</si>
  <si>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</si>
  <si>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</si>
  <si>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</si>
  <si>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</si>
  <si>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</si>
  <si>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</si>
  <si>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</si>
  <si>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</si>
  <si>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</si>
  <si>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</si>
  <si>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</si>
  <si>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</si>
  <si>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</si>
  <si>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</si>
  <si>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</si>
  <si>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</si>
  <si>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</si>
  <si>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</si>
  <si>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</si>
  <si>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</si>
  <si>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</si>
  <si>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</si>
  <si>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</si>
  <si>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</si>
  <si>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</si>
  <si>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</si>
  <si>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</si>
  <si>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</si>
  <si>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</si>
  <si>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</si>
  <si>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</si>
  <si>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</si>
  <si>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</si>
  <si>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</si>
  <si>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</si>
  <si>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</si>
  <si>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</si>
  <si>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</si>
  <si>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</si>
  <si>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</si>
  <si>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</si>
  <si>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</si>
  <si>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</si>
  <si>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</si>
  <si>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</si>
  <si>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</si>
  <si>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</si>
  <si>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</si>
  <si>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</si>
  <si>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</si>
  <si>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</si>
  <si>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</si>
  <si>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</si>
  <si>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</si>
  <si>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</si>
  <si>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</si>
  <si>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</si>
  <si>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</si>
  <si>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</si>
  <si>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</si>
  <si>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</si>
  <si>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</si>
  <si>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</si>
  <si>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</si>
  <si>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</si>
  <si>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</si>
  <si>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</si>
  <si>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</si>
  <si>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</si>
  <si>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</si>
  <si>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</si>
  <si>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</si>
  <si>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</si>
  <si>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</si>
  <si>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</si>
  <si>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</si>
  <si>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</si>
  <si>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</si>
  <si>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</si>
  <si>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</si>
  <si>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</si>
  <si>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</si>
  <si>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</si>
  <si>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</si>
  <si>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</si>
  <si>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</si>
  <si>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</si>
  <si>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</si>
  <si>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</si>
  <si>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</si>
  <si>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</si>
  <si>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</si>
  <si>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</si>
  <si>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</si>
  <si>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</si>
  <si>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</si>
  <si>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</si>
  <si>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</si>
  <si>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</si>
  <si>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</si>
  <si>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</si>
  <si>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</si>
  <si>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</si>
  <si>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</si>
  <si>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</si>
  <si>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</si>
  <si>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</si>
  <si>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</si>
  <si>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</si>
  <si>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</si>
  <si>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</si>
  <si>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</si>
  <si>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</si>
  <si>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</si>
  <si>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</si>
  <si>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</si>
  <si>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</si>
  <si>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</si>
  <si>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</si>
  <si>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</si>
  <si>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</si>
  <si>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</si>
  <si>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</si>
  <si>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</si>
  <si>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</si>
  <si>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</si>
  <si>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</si>
  <si>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</si>
  <si>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</si>
  <si>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</si>
  <si>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</si>
  <si>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</si>
  <si>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</si>
  <si>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</si>
  <si>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</si>
  <si>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</si>
  <si>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</si>
  <si>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</si>
  <si>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</si>
  <si>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</si>
  <si>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</si>
  <si>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</si>
  <si>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</si>
  <si>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</si>
  <si>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</si>
  <si>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</si>
  <si>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</si>
  <si>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</si>
  <si>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</si>
  <si>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</si>
  <si>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</si>
  <si>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</si>
  <si>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</si>
  <si>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</si>
  <si>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</si>
  <si>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</si>
  <si>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</si>
  <si>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</si>
  <si>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</si>
  <si>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</si>
  <si>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</si>
  <si>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</si>
  <si>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</si>
  <si>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</si>
  <si>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</si>
  <si>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</si>
  <si>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</si>
  <si>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</si>
  <si>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</si>
  <si>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</si>
  <si>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</si>
  <si>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</si>
  <si>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</si>
  <si>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</si>
  <si>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</si>
  <si>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</si>
  <si>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</si>
  <si>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</si>
  <si>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</si>
  <si>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</si>
  <si>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</si>
  <si>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</si>
  <si>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</si>
  <si>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</si>
  <si>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</si>
  <si>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</si>
  <si>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</si>
  <si>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</si>
  <si>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</si>
  <si>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</si>
  <si>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</si>
  <si>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</si>
  <si>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</si>
  <si>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</si>
  <si>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</si>
  <si>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</si>
  <si>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</si>
  <si>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</si>
  <si>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</si>
  <si>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</si>
  <si>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</si>
  <si>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</si>
  <si>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</si>
  <si>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</si>
  <si>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</si>
  <si>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</si>
  <si>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</si>
  <si>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</si>
  <si>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</si>
  <si>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</si>
  <si>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</si>
  <si>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</si>
  <si>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</si>
  <si>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</si>
  <si>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</si>
  <si>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</si>
  <si>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</si>
  <si>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</si>
  <si>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</si>
  <si>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</si>
  <si>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</si>
  <si>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</si>
  <si>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</si>
  <si>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</si>
  <si>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</si>
  <si>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</si>
  <si>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</si>
  <si>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</si>
  <si>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</si>
  <si>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</si>
  <si>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</si>
  <si>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</si>
  <si>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</si>
  <si>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</si>
  <si>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</si>
  <si>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</si>
  <si>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</si>
  <si>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</si>
  <si>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</si>
  <si>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</si>
  <si>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</si>
  <si>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</si>
  <si>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</si>
  <si>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</si>
  <si>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</si>
  <si>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</si>
  <si>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</si>
  <si>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</si>
  <si>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</si>
  <si>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</si>
  <si>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</si>
  <si>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</si>
  <si>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</si>
  <si>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</si>
  <si>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</si>
  <si>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</si>
  <si>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</si>
  <si>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</si>
  <si>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</si>
  <si>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</si>
  <si>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</si>
  <si>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</si>
  <si>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</si>
  <si>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</si>
  <si>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</si>
  <si>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</si>
  <si>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</si>
  <si>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</si>
  <si>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</si>
  <si>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</si>
  <si>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</si>
  <si>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</si>
  <si>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</si>
  <si>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</si>
  <si>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</si>
  <si>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</si>
  <si>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</si>
  <si>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</si>
  <si>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</si>
  <si>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</si>
  <si>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</si>
  <si>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</si>
  <si>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</si>
  <si>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</si>
  <si>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</si>
  <si>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</si>
  <si>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</si>
  <si>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</si>
  <si>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</si>
  <si>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</si>
  <si>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</si>
  <si>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</si>
  <si>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</si>
  <si>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</si>
  <si>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</si>
  <si>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</si>
  <si>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</si>
  <si>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</si>
  <si>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</si>
  <si>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</si>
  <si>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</si>
  <si>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</si>
  <si>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</si>
  <si>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</si>
  <si>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</si>
  <si>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</si>
  <si>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</si>
  <si>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</si>
  <si>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</si>
  <si>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</si>
  <si>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</si>
  <si>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</si>
  <si>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</si>
  <si>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</si>
  <si>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</si>
  <si>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</si>
  <si>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</si>
  <si>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</si>
  <si>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</si>
  <si>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</si>
  <si>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</si>
  <si>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</si>
  <si>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</si>
  <si>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</si>
  <si>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</si>
  <si>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</si>
  <si>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</si>
  <si>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</si>
  <si>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</si>
  <si>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</si>
  <si>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</si>
  <si>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</si>
  <si>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</si>
  <si>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</si>
  <si>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</si>
  <si>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</si>
  <si>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</si>
  <si>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</si>
  <si>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</si>
  <si>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</si>
  <si>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</si>
  <si>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</si>
  <si>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</si>
  <si>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</si>
  <si>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</si>
  <si>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</si>
  <si>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</si>
  <si>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</si>
  <si>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</si>
  <si>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</si>
  <si>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</si>
  <si>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</si>
  <si>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</si>
  <si>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</si>
  <si>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</si>
  <si>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</si>
  <si>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</si>
  <si>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</si>
  <si>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</si>
  <si>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</si>
  <si>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</si>
  <si>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</si>
  <si>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</si>
  <si>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</si>
  <si>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</si>
  <si>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</si>
  <si>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</si>
  <si>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</si>
  <si>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</si>
  <si>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</si>
  <si>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</si>
  <si>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</si>
  <si>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</si>
  <si>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</si>
  <si>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</si>
  <si>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</si>
  <si>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</si>
  <si>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</si>
  <si>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</si>
  <si>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</si>
  <si>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</si>
  <si>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</si>
  <si>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</si>
  <si>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</si>
  <si>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</si>
  <si>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</si>
  <si>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</si>
  <si>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</si>
  <si>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</si>
  <si>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</si>
  <si>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</si>
  <si>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</si>
  <si>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</si>
  <si>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</si>
  <si>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</si>
  <si>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</si>
  <si>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</si>
  <si>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</si>
  <si>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</si>
  <si>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</si>
  <si>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</si>
  <si>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</si>
  <si>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</si>
  <si>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</si>
  <si>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</si>
  <si>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</si>
  <si>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</si>
  <si>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</si>
  <si>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</si>
  <si>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</si>
  <si>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</si>
  <si>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</si>
  <si>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</si>
  <si>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</si>
  <si>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</si>
  <si>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</si>
  <si>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</si>
  <si>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</si>
  <si>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</si>
  <si>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</si>
  <si>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</si>
  <si>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</si>
  <si>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</si>
  <si>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</si>
  <si>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</si>
  <si>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</si>
  <si>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</si>
  <si>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</si>
  <si>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</si>
  <si>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</si>
  <si>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</si>
  <si>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</si>
  <si>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</si>
  <si>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</si>
  <si>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</si>
  <si>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</si>
  <si>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</si>
  <si>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</si>
  <si>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</si>
  <si>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</si>
  <si>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</si>
  <si>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</si>
  <si>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</si>
  <si>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</si>
  <si>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</si>
  <si>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</si>
  <si>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</si>
  <si>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</si>
  <si>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</si>
  <si>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</si>
  <si>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</si>
  <si>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</si>
  <si>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</si>
  <si>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</si>
  <si>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</si>
  <si>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</si>
  <si>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</si>
  <si>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</si>
  <si>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</si>
  <si>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</si>
  <si>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</si>
  <si>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</si>
  <si>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</si>
  <si>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</si>
  <si>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</si>
  <si>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</si>
  <si>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</si>
  <si>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</si>
  <si>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</si>
  <si>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</si>
  <si>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</si>
  <si>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</si>
  <si>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</si>
  <si>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</si>
  <si>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</si>
  <si>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</si>
  <si>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</si>
  <si>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</si>
  <si>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</si>
  <si>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</si>
  <si>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</si>
  <si>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</si>
  <si>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</si>
  <si>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</si>
  <si>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</si>
  <si>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</si>
  <si>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</si>
  <si>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</si>
  <si>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</si>
  <si>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</si>
  <si>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</si>
  <si>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</si>
  <si>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</si>
  <si>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</si>
  <si>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</si>
  <si>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</si>
  <si>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</si>
  <si>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</si>
  <si>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</si>
  <si>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</si>
  <si>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</si>
  <si>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</si>
  <si>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</si>
  <si>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</si>
  <si>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</si>
  <si>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</si>
  <si>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</si>
  <si>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</si>
  <si>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</si>
  <si>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</si>
  <si>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</si>
  <si>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</si>
  <si>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</si>
  <si>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</si>
  <si>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</si>
  <si>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</si>
  <si>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</si>
  <si>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</si>
  <si>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</si>
  <si>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</si>
  <si>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</si>
  <si>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</si>
  <si>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</si>
  <si>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</si>
  <si>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</si>
  <si>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</si>
  <si>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</si>
  <si>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</si>
  <si>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</si>
  <si>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</si>
  <si>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</si>
  <si>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</si>
  <si>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</si>
  <si>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</si>
  <si>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</si>
  <si>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</si>
  <si>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</si>
  <si>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</si>
  <si>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</si>
  <si>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</si>
  <si>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</si>
  <si>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</si>
  <si>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</si>
  <si>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</si>
  <si>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</si>
  <si>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</si>
  <si>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</si>
  <si>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</si>
  <si>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</si>
  <si>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</si>
  <si>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</si>
  <si>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</si>
  <si>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</si>
  <si>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</si>
  <si>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</si>
  <si>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</si>
  <si>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</si>
  <si>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</si>
  <si>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</si>
  <si>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</si>
  <si>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</si>
  <si>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</si>
  <si>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</si>
  <si>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</si>
  <si>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</si>
  <si>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</si>
  <si>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</si>
  <si>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</si>
  <si>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</si>
  <si>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</si>
  <si>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</si>
  <si>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</si>
  <si>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</si>
  <si>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</si>
  <si>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</si>
  <si>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</si>
  <si>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</si>
  <si>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</si>
  <si>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</si>
  <si>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</si>
  <si>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</si>
  <si>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</si>
  <si>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</si>
  <si>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</si>
  <si>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</si>
  <si>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</si>
  <si>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</si>
  <si>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</si>
  <si>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</si>
  <si>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</si>
  <si>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</si>
  <si>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</si>
  <si>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</si>
  <si>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</si>
  <si>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</si>
  <si>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</si>
  <si>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</si>
  <si>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</si>
  <si>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</si>
  <si>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</si>
  <si>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</si>
  <si>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</si>
  <si>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</si>
  <si>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</si>
  <si>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</si>
  <si>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</si>
  <si>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</si>
  <si>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</si>
  <si>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</si>
  <si>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</si>
  <si>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</si>
  <si>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</si>
  <si>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</si>
  <si>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</si>
  <si>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</si>
  <si>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</si>
  <si>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</si>
  <si>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</si>
  <si>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</si>
  <si>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</si>
  <si>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</si>
  <si>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</si>
  <si>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</si>
  <si>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</si>
  <si>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</si>
  <si>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</si>
  <si>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</si>
  <si>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</si>
  <si>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</si>
  <si>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</si>
  <si>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</si>
  <si>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</si>
  <si>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</si>
  <si>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</si>
  <si>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</si>
  <si>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</si>
  <si>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</si>
  <si>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</si>
  <si>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</si>
  <si>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</si>
  <si>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</si>
  <si>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</si>
  <si>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</si>
  <si>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</si>
  <si>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</si>
  <si>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</si>
  <si>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</si>
  <si>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</si>
  <si>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</si>
  <si>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</si>
  <si>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</si>
  <si>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</si>
  <si>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</si>
  <si>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</si>
  <si>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</si>
  <si>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</si>
  <si>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</si>
  <si>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</si>
  <si>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</si>
  <si>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</si>
  <si>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</si>
  <si>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</si>
  <si>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</si>
  <si>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</si>
  <si>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</si>
  <si>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</si>
  <si>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</si>
  <si>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</si>
  <si>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</si>
  <si>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</si>
  <si>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</si>
  <si>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</si>
  <si>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</si>
  <si>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</si>
  <si>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</si>
  <si>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</si>
  <si>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</si>
  <si>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</si>
  <si>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</si>
  <si>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</si>
  <si>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</si>
  <si>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</si>
  <si>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</si>
  <si>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</si>
  <si>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</si>
  <si>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</si>
  <si>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</si>
  <si>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</si>
  <si>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</si>
  <si>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</si>
  <si>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</si>
  <si>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</si>
  <si>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</si>
  <si>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</si>
  <si>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</si>
  <si>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</si>
  <si>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</si>
  <si>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</si>
  <si>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</si>
  <si>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</si>
  <si>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</si>
  <si>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</si>
  <si>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</si>
  <si>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</si>
  <si>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</si>
  <si>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</si>
  <si>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</si>
  <si>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</si>
  <si>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</si>
  <si>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</si>
  <si>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</si>
  <si>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</si>
  <si>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</si>
  <si>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</si>
  <si>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</si>
  <si>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</si>
  <si>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</si>
  <si>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</si>
  <si>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</si>
  <si>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</si>
  <si>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</si>
  <si>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</si>
  <si>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</si>
  <si>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</si>
  <si>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</si>
  <si>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</si>
  <si>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</si>
  <si>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</si>
  <si>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</si>
  <si>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</si>
  <si>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</si>
  <si>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</si>
  <si>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</si>
  <si>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</si>
  <si>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</si>
  <si>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</si>
  <si>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</si>
  <si>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</si>
  <si>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</si>
  <si>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</si>
  <si>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</si>
  <si>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</si>
  <si>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</si>
  <si>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</si>
  <si>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</si>
  <si>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</si>
  <si>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</si>
  <si>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</si>
  <si>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</si>
  <si>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</si>
  <si>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</si>
  <si>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</si>
  <si>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</si>
  <si>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</si>
  <si>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</si>
  <si>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</si>
  <si>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</si>
  <si>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</si>
  <si>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</si>
  <si>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</si>
  <si>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</si>
  <si>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</si>
  <si>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</si>
  <si>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</si>
  <si>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</si>
  <si>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</si>
  <si>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</si>
  <si>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</si>
  <si>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</si>
  <si>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</si>
  <si>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</si>
  <si>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</si>
  <si>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</si>
  <si>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</si>
  <si>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</si>
  <si>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</si>
  <si>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</si>
  <si>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</si>
  <si>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</si>
  <si>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</si>
  <si>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</si>
  <si>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</si>
  <si>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</si>
  <si>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</si>
  <si>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</si>
  <si>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</si>
  <si>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</si>
  <si>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</si>
  <si>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</si>
  <si>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</si>
  <si>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</si>
  <si>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</si>
  <si>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</si>
  <si>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</si>
  <si>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</si>
  <si>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</si>
  <si>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</si>
  <si>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</si>
  <si>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</si>
  <si>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</si>
  <si>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</si>
  <si>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</si>
  <si>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</si>
  <si>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</si>
  <si>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</si>
  <si>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</si>
  <si>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</si>
  <si>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</si>
  <si>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</si>
  <si>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</si>
  <si>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</si>
  <si>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</si>
  <si>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</si>
  <si>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</si>
  <si>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</si>
  <si>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</si>
  <si>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</si>
  <si>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</si>
  <si>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</si>
  <si>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</si>
  <si>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</si>
  <si>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</si>
  <si>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</si>
  <si>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</si>
  <si>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</si>
  <si>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</si>
  <si>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</si>
  <si>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</si>
  <si>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</si>
  <si>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</si>
  <si>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</si>
  <si>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</si>
  <si>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</si>
  <si>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</si>
  <si>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</si>
  <si>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</si>
  <si>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</si>
  <si>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</si>
  <si>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</si>
  <si>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</si>
  <si>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</si>
  <si>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</si>
  <si>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</si>
  <si>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</si>
  <si>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</si>
  <si>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</si>
  <si>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</si>
  <si>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</si>
  <si>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</si>
  <si>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</si>
  <si>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</si>
  <si>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</si>
  <si>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</si>
  <si>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</si>
  <si>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</si>
  <si>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</si>
  <si>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</si>
  <si>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</si>
  <si>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</si>
  <si>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</si>
  <si>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</si>
  <si>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</si>
  <si>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</si>
  <si>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</si>
  <si>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</si>
  <si>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</si>
  <si>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</si>
  <si>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</si>
  <si>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</si>
  <si>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</si>
  <si>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</si>
  <si>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</si>
  <si>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</si>
  <si>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</si>
  <si>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</si>
  <si>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</si>
  <si>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</si>
  <si>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</si>
  <si>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</si>
  <si>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</si>
  <si>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</si>
  <si>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</si>
  <si>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</si>
  <si>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</si>
  <si>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</si>
  <si>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</si>
  <si>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</si>
  <si>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</si>
  <si>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</si>
  <si>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</si>
  <si>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</si>
  <si>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</si>
  <si>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</si>
  <si>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</si>
  <si>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</si>
  <si>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</si>
  <si>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</si>
  <si>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</si>
  <si>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</si>
  <si>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</si>
  <si>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</si>
  <si>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</si>
  <si>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</si>
  <si>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</si>
  <si>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</si>
  <si>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</si>
  <si>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</si>
  <si>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</si>
  <si>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</si>
  <si>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</si>
  <si>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</si>
  <si>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</si>
  <si>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</si>
  <si>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</si>
  <si>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</si>
  <si>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</si>
  <si>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</si>
  <si>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</si>
  <si>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</si>
  <si>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</si>
  <si>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</si>
  <si>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</si>
  <si>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</si>
  <si>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</si>
  <si>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</si>
  <si>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</si>
  <si>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</si>
  <si>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</si>
  <si>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</si>
  <si>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</si>
  <si>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</si>
  <si>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</si>
  <si>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</si>
  <si>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</si>
  <si>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</si>
  <si>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</si>
  <si>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</si>
  <si>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</si>
  <si>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</si>
  <si>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</si>
  <si>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</si>
  <si>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</si>
  <si>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</si>
  <si>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</si>
  <si>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</si>
  <si>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</si>
  <si>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</si>
  <si>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</si>
  <si>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</si>
  <si>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</si>
  <si>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</si>
  <si>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</si>
  <si>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</si>
  <si>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</si>
  <si>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</si>
  <si>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</si>
  <si>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</si>
  <si>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</si>
  <si>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</si>
  <si>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</si>
  <si>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</si>
  <si>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</si>
  <si>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</si>
  <si>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</si>
  <si>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</si>
  <si>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</si>
  <si>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</si>
  <si>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</si>
  <si>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</si>
  <si>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</si>
  <si>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</si>
  <si>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</si>
  <si>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</si>
  <si>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</si>
  <si>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</si>
  <si>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</si>
  <si>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</si>
  <si>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</si>
  <si>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</si>
  <si>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</si>
  <si>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</si>
  <si>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</si>
  <si>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</si>
  <si>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</si>
  <si>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</si>
  <si>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</si>
  <si>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</si>
  <si>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</si>
  <si>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</si>
  <si>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</si>
  <si>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</si>
  <si>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</si>
  <si>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</si>
  <si>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</si>
  <si>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</si>
  <si>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</si>
  <si>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</si>
  <si>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</si>
  <si>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</si>
  <si>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</si>
  <si>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</si>
  <si>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</si>
  <si>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</si>
  <si>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</si>
  <si>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</si>
  <si>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</si>
  <si>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</si>
  <si>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</si>
  <si>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</si>
  <si>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</si>
  <si>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</si>
  <si>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</si>
  <si>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</si>
  <si>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</si>
  <si>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</si>
  <si>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</si>
  <si>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</si>
  <si>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</si>
  <si>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</si>
  <si>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</si>
  <si>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</si>
  <si>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</si>
  <si>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</si>
  <si>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</si>
  <si>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</si>
  <si>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</si>
  <si>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</si>
  <si>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</si>
  <si>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</si>
  <si>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</si>
  <si>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</si>
  <si>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</si>
  <si>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</si>
  <si>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</si>
  <si>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</si>
  <si>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</si>
  <si>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</si>
  <si>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</si>
  <si>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</si>
  <si>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</si>
  <si>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</si>
  <si>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</si>
  <si>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</si>
  <si>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</si>
  <si>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</si>
  <si>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</si>
  <si>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</si>
  <si>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</si>
  <si>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</si>
  <si>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</si>
  <si>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</si>
  <si>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</si>
  <si>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</si>
  <si>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</si>
  <si>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</si>
  <si>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</si>
  <si>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</si>
  <si>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</si>
  <si>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</si>
  <si>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</si>
  <si>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</si>
  <si>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</si>
  <si>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</si>
  <si>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</si>
  <si>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</si>
  <si>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</si>
  <si>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</si>
  <si>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</si>
  <si>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</si>
  <si>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</si>
  <si>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</si>
  <si>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</si>
  <si>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</si>
  <si>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</si>
  <si>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</si>
  <si>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</si>
  <si>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</si>
  <si>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</si>
  <si>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</si>
  <si>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</si>
  <si>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</si>
  <si>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</si>
  <si>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</si>
  <si>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</si>
  <si>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</si>
  <si>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</si>
  <si>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</si>
  <si>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</si>
  <si>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</si>
  <si>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</si>
  <si>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</si>
  <si>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</si>
  <si>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</si>
  <si>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</si>
  <si>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</si>
  <si>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</si>
  <si>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</si>
  <si>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</si>
  <si>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</si>
  <si>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</si>
  <si>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</si>
  <si>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</si>
  <si>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</si>
  <si>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</si>
  <si>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</si>
  <si>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</si>
  <si>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</si>
  <si>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</si>
  <si>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</si>
  <si>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</si>
  <si>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</si>
  <si>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</si>
  <si>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</si>
  <si>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</si>
  <si>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</si>
  <si>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</si>
  <si>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</si>
  <si>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</si>
  <si>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</si>
  <si>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</si>
  <si>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</si>
  <si>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</si>
  <si>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</si>
  <si>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</si>
  <si>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</si>
  <si>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</si>
  <si>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</si>
  <si>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</si>
  <si>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</si>
  <si>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</si>
  <si>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</si>
  <si>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</si>
  <si>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</si>
  <si>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</si>
  <si>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</si>
  <si>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</si>
  <si>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</si>
  <si>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</si>
  <si>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</si>
  <si>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</si>
  <si>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</si>
  <si>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</si>
  <si>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</si>
  <si>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</si>
  <si>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</si>
  <si>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</si>
  <si>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</si>
  <si>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</si>
  <si>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</si>
  <si>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</si>
  <si>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</si>
  <si>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</si>
  <si>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</si>
  <si>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</si>
  <si>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</si>
  <si>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</si>
  <si>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</si>
  <si>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</si>
  <si>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</si>
  <si>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</si>
  <si>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</si>
  <si>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</si>
  <si>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</si>
  <si>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</si>
  <si>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</si>
  <si>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</si>
  <si>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</si>
  <si>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</si>
  <si>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</si>
  <si>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</si>
  <si>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</si>
  <si>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</si>
  <si>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</si>
  <si>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</si>
  <si>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</si>
  <si>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</si>
  <si>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</si>
  <si>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</si>
  <si>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</si>
  <si>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</si>
  <si>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</si>
  <si>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</si>
  <si>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</si>
  <si>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</si>
  <si>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</si>
  <si>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</si>
  <si>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</si>
  <si>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</si>
  <si>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</si>
  <si>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</si>
  <si>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</si>
  <si>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</si>
  <si>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</si>
  <si>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</si>
  <si>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</si>
  <si>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</si>
  <si>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</si>
  <si>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</si>
  <si>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</si>
  <si>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</si>
  <si>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</si>
  <si>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</si>
  <si>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</si>
  <si>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</si>
  <si>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</si>
  <si>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</si>
  <si>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</si>
  <si>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</si>
  <si>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</si>
  <si>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</si>
  <si>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</si>
  <si>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</si>
  <si>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</si>
  <si>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</si>
  <si>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</si>
  <si>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</si>
  <si>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</si>
  <si>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</si>
  <si>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</si>
  <si>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</si>
  <si>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</si>
  <si>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</si>
  <si>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</si>
  <si>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</si>
  <si>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</si>
  <si>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</si>
  <si>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</si>
  <si>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</si>
  <si>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</si>
  <si>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</si>
  <si>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</si>
  <si>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</si>
  <si>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</si>
  <si>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</si>
  <si>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</si>
  <si>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</si>
  <si>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</si>
  <si>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</si>
  <si>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</si>
  <si>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</si>
  <si>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</si>
  <si>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</si>
  <si>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</si>
  <si>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</si>
  <si>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</si>
  <si>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</si>
  <si>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</si>
  <si>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</si>
  <si>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</si>
  <si>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</si>
  <si>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</si>
  <si>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</si>
  <si>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</si>
  <si>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</si>
  <si>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</si>
  <si>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</si>
  <si>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</si>
  <si>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</si>
  <si>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</si>
  <si>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</si>
  <si>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</si>
  <si>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</si>
  <si>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</si>
  <si>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</si>
  <si>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</si>
  <si>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</si>
  <si>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</si>
  <si>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</si>
  <si>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</si>
  <si>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</si>
  <si>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</si>
  <si>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</si>
  <si>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</si>
  <si>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</si>
  <si>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</si>
  <si>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</si>
  <si>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</si>
  <si>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</si>
  <si>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</si>
  <si>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</si>
  <si>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</si>
  <si>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</si>
  <si>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</si>
  <si>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</si>
  <si>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</si>
  <si>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</si>
  <si>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</si>
  <si>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</si>
  <si>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</si>
  <si>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</si>
  <si>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</si>
  <si>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</si>
  <si>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</si>
  <si>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</si>
  <si>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</si>
  <si>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</si>
  <si>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</si>
  <si>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</si>
  <si>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</si>
  <si>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</si>
  <si>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</si>
  <si>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</si>
  <si>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</si>
  <si>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</si>
  <si>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</si>
  <si>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</si>
  <si>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</si>
  <si>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</si>
  <si>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</si>
  <si>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</si>
  <si>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</si>
  <si>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</si>
  <si>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</si>
  <si>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</si>
  <si>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</si>
  <si>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</si>
  <si>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</si>
  <si>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</si>
  <si>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</si>
  <si>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</si>
  <si>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</si>
  <si>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</si>
  <si>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</si>
  <si>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</si>
  <si>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</si>
  <si>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</si>
  <si>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</si>
  <si>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</si>
  <si>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</si>
  <si>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</si>
  <si>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</si>
  <si>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</si>
  <si>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</si>
  <si>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</si>
  <si>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</si>
  <si>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</si>
  <si>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</si>
  <si>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</si>
  <si>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</si>
  <si>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</si>
  <si>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</si>
  <si>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</si>
  <si>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</si>
  <si>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</si>
  <si>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</si>
  <si>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</si>
  <si>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</si>
  <si>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</si>
  <si>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</si>
  <si>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</si>
  <si>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</si>
  <si>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</si>
  <si>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</si>
  <si>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</si>
  <si>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</si>
  <si>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</si>
  <si>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</si>
  <si>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</si>
  <si>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</si>
  <si>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</si>
  <si>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</si>
  <si>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</si>
  <si>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</si>
  <si>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</si>
  <si>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</si>
  <si>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</si>
  <si>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</si>
  <si>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</si>
  <si>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</si>
  <si>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</si>
  <si>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</si>
  <si>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</si>
  <si>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</si>
  <si>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</si>
  <si>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</si>
  <si>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</si>
  <si>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</si>
  <si>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</si>
  <si>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</si>
  <si>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</si>
  <si>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</si>
  <si>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</si>
  <si>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</si>
  <si>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</si>
  <si>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</si>
  <si>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</si>
  <si>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</si>
  <si>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</si>
  <si>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</si>
  <si>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</si>
  <si>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</si>
  <si>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</si>
  <si>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</si>
  <si>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</si>
  <si>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</si>
  <si>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</si>
  <si>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</si>
  <si>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</si>
  <si>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</si>
  <si>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</si>
  <si>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</si>
  <si>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</si>
  <si>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</si>
  <si>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</si>
  <si>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</si>
  <si>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</si>
  <si>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</si>
  <si>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</si>
  <si>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</si>
  <si>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</si>
  <si>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</si>
  <si>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</si>
  <si>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</si>
  <si>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</si>
  <si>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</si>
  <si>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</si>
  <si>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</si>
  <si>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</si>
  <si>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</si>
  <si>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</si>
  <si>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</si>
  <si>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</si>
  <si>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</si>
  <si>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</si>
  <si>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</si>
  <si>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</si>
  <si>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</si>
  <si>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</si>
  <si>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</si>
  <si>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</si>
  <si>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</si>
  <si>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</si>
  <si>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</si>
  <si>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</si>
  <si>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</si>
  <si>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</si>
  <si>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</si>
  <si>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</si>
  <si>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</si>
  <si>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</si>
  <si>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</si>
  <si>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</si>
  <si>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</si>
  <si>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</si>
  <si>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</si>
  <si>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</si>
  <si>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</si>
  <si>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</si>
  <si>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</si>
  <si>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</si>
  <si>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</si>
  <si>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</si>
  <si>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</si>
  <si>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</si>
  <si>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</si>
  <si>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</si>
  <si>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</si>
  <si>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</si>
  <si>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</si>
  <si>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</si>
  <si>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</si>
  <si>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</si>
  <si>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</si>
  <si>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</si>
  <si>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</si>
  <si>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</si>
  <si>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</si>
  <si>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</si>
  <si>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</si>
  <si>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</si>
  <si>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</si>
  <si>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</si>
  <si>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</si>
  <si>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</si>
  <si>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</si>
  <si>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</si>
  <si>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</si>
  <si>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</si>
  <si>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</si>
  <si>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</si>
  <si>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</si>
  <si>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</si>
  <si>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</si>
  <si>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</si>
  <si>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</si>
  <si>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</si>
  <si>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</si>
  <si>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</si>
  <si>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</si>
  <si>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</si>
  <si>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</si>
  <si>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</si>
  <si>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</si>
  <si>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</si>
  <si>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</si>
  <si>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</si>
  <si>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</si>
  <si>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</si>
  <si>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</si>
  <si>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</si>
  <si>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</si>
  <si>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</si>
  <si>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</si>
  <si>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</si>
  <si>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</si>
  <si>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</si>
  <si>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</si>
  <si>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</si>
  <si>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</si>
  <si>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</si>
  <si>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</si>
  <si>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</si>
  <si>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</si>
  <si>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</si>
  <si>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</si>
  <si>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</si>
  <si>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</si>
  <si>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</si>
  <si>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</si>
  <si>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</si>
  <si>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</si>
  <si>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</si>
  <si>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</si>
  <si>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</si>
  <si>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</si>
  <si>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</si>
  <si>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</si>
  <si>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</si>
  <si>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</si>
  <si>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</si>
  <si>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</si>
  <si>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</si>
  <si>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</si>
  <si>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</si>
  <si>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</si>
  <si>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</si>
  <si>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</si>
  <si>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</si>
  <si>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</si>
  <si>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</si>
  <si>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</si>
  <si>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</si>
  <si>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</si>
  <si>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</si>
  <si>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</si>
  <si>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</si>
  <si>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</si>
  <si>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</si>
  <si>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</si>
  <si>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</si>
  <si>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</si>
  <si>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</si>
  <si>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</si>
  <si>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</si>
  <si>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</si>
  <si>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</si>
  <si>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</si>
  <si>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</si>
  <si>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</si>
  <si>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</si>
  <si>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</si>
  <si>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</si>
  <si>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</si>
  <si>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</si>
  <si>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</si>
  <si>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</si>
  <si>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</si>
  <si>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</si>
  <si>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</si>
  <si>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</si>
  <si>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</si>
  <si>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</si>
  <si>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</si>
  <si>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</si>
  <si>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</si>
  <si>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</si>
  <si>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</si>
  <si>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</si>
  <si>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</si>
  <si>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</si>
  <si>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</si>
  <si>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</si>
  <si>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</si>
  <si>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</si>
  <si>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</si>
  <si>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</si>
  <si>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</si>
  <si>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</si>
  <si>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</si>
  <si>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</si>
  <si>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</si>
  <si>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</si>
  <si>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</si>
  <si>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</si>
  <si>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</si>
  <si>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</si>
  <si>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</si>
  <si>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</si>
  <si>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</si>
  <si>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</si>
  <si>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</si>
  <si>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</si>
  <si>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</si>
  <si>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</si>
  <si>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</si>
  <si>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</si>
  <si>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</si>
  <si>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</si>
  <si>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</si>
  <si>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</si>
  <si>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</si>
  <si>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</si>
  <si>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</si>
  <si>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</si>
  <si>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</si>
  <si>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</si>
  <si>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</si>
  <si>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</si>
  <si>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</si>
  <si>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</si>
  <si>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</si>
  <si>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</si>
  <si>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</si>
  <si>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</si>
  <si>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</si>
  <si>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</si>
  <si>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</si>
  <si>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</si>
  <si>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</si>
  <si>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</si>
  <si>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</si>
  <si>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</si>
  <si>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</si>
  <si>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</si>
  <si>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</si>
  <si>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</si>
  <si>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</si>
  <si>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</si>
  <si>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</si>
  <si>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</si>
  <si>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</si>
  <si>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</si>
  <si>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</si>
  <si>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</si>
  <si>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</si>
  <si>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</si>
  <si>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</si>
  <si>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</si>
  <si>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</si>
  <si>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</si>
  <si>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</si>
  <si>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</si>
  <si>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</si>
  <si>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</si>
  <si>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</si>
  <si>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</si>
  <si>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</si>
  <si>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</si>
  <si>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</si>
  <si>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</si>
  <si>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</si>
  <si>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</si>
  <si>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</si>
  <si>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</si>
  <si>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</si>
  <si>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</si>
  <si>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</si>
  <si>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</si>
  <si>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</si>
  <si>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</si>
  <si>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</si>
  <si>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</si>
  <si>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</si>
  <si>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</si>
  <si>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</si>
  <si>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</si>
  <si>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</si>
  <si>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</si>
  <si>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</si>
  <si>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</si>
  <si>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</si>
  <si>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</si>
  <si>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</si>
  <si>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</si>
  <si>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</si>
  <si>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</si>
  <si>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</si>
  <si>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</si>
  <si>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</si>
  <si>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</si>
  <si>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</si>
  <si>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</si>
  <si>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</si>
  <si>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</si>
  <si>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</si>
  <si>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</si>
  <si>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</si>
  <si>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</si>
  <si>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</si>
  <si>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</si>
  <si>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</si>
  <si>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</si>
  <si>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</si>
  <si>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</si>
  <si>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</si>
  <si>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</si>
  <si>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</si>
  <si>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</si>
  <si>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</si>
  <si>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</si>
  <si>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</si>
  <si>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</si>
  <si>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</si>
  <si>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</si>
  <si>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</si>
  <si>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</si>
  <si>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</si>
  <si>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</si>
  <si>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</si>
  <si>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</si>
  <si>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</si>
  <si>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</si>
  <si>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</si>
  <si>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</si>
  <si>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</si>
  <si>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</si>
  <si>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</si>
  <si>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</si>
  <si>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</si>
  <si>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</si>
  <si>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</si>
  <si>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</si>
  <si>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</si>
  <si>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</si>
  <si>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</si>
  <si>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</si>
  <si>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</si>
  <si>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</si>
  <si>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</si>
  <si>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</si>
  <si>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</si>
  <si>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</si>
  <si>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</si>
  <si>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</si>
  <si>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</si>
  <si>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</si>
  <si>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</si>
  <si>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</si>
  <si>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</si>
  <si>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</si>
  <si>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</si>
  <si>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</si>
  <si>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</si>
  <si>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</si>
  <si>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</si>
  <si>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</si>
  <si>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</si>
  <si>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</si>
  <si>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</si>
  <si>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</si>
  <si>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</si>
  <si>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</si>
  <si>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</si>
  <si>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</si>
  <si>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</si>
  <si>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</si>
  <si>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</si>
  <si>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</si>
  <si>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</si>
  <si>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</si>
  <si>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</si>
  <si>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</si>
  <si>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</si>
  <si>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</si>
  <si>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</si>
  <si>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</si>
  <si>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</si>
  <si>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</si>
  <si>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</si>
  <si>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</si>
  <si>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</si>
  <si>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</si>
  <si>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</si>
  <si>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</si>
  <si>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</si>
  <si>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</si>
  <si>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</si>
  <si>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</si>
  <si>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</si>
  <si>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</si>
  <si>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</si>
  <si>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</si>
  <si>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</si>
  <si>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</si>
  <si>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</si>
  <si>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</si>
  <si>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</si>
  <si>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</si>
  <si>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</si>
  <si>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</si>
  <si>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</si>
  <si>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</si>
  <si>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</si>
  <si>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</si>
  <si>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</si>
  <si>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</si>
  <si>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</si>
  <si>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</si>
  <si>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</si>
  <si>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</si>
  <si>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</si>
  <si>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</si>
  <si>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</si>
  <si>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</si>
  <si>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</si>
  <si>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</si>
  <si>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</si>
  <si>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</si>
  <si>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</si>
  <si>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</si>
  <si>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</si>
  <si>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</si>
  <si>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</si>
  <si>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</si>
  <si>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</si>
  <si>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</si>
  <si>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</si>
  <si>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</si>
  <si>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</si>
  <si>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</si>
  <si>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</si>
  <si>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</si>
  <si>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</si>
  <si>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</si>
  <si>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</si>
  <si>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</si>
  <si>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</si>
  <si>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</si>
  <si>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</si>
  <si>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</si>
  <si>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</si>
  <si>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</si>
  <si>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</si>
  <si>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</si>
  <si>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</si>
  <si>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</si>
  <si>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</si>
  <si>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</si>
  <si>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</si>
  <si>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</si>
  <si>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</si>
  <si>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</si>
  <si>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</si>
  <si>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</si>
  <si>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</si>
  <si>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</si>
  <si>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</si>
  <si>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</si>
  <si>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</si>
  <si>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</si>
  <si>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</si>
  <si>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</si>
  <si>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</si>
  <si>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</si>
  <si>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</si>
  <si>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</si>
  <si>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</si>
  <si>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</si>
  <si>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</si>
  <si>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</si>
  <si>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</si>
  <si>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</si>
  <si>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</si>
  <si>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</si>
  <si>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</si>
  <si>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</si>
  <si>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</si>
  <si>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</si>
  <si>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</si>
  <si>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</si>
  <si>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</si>
  <si>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</si>
  <si>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</si>
  <si>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</si>
  <si>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</si>
  <si>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</si>
  <si>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</si>
  <si>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</si>
  <si>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</si>
  <si>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</si>
  <si>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</si>
  <si>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</si>
  <si>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</si>
  <si>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</si>
  <si>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</si>
  <si>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</si>
  <si>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</si>
  <si>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</si>
  <si>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</si>
  <si>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</si>
  <si>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</si>
  <si>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</si>
  <si>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</si>
  <si>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</si>
  <si>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</si>
  <si>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</si>
  <si>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</si>
  <si>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</si>
  <si>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</si>
  <si>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</si>
  <si>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</si>
  <si>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</si>
  <si>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</si>
  <si>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</si>
  <si>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</si>
  <si>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</si>
  <si>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</si>
  <si>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</si>
  <si>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</si>
  <si>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</si>
  <si>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</si>
  <si>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</si>
  <si>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</si>
  <si>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</si>
  <si>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</si>
  <si>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</si>
  <si>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</si>
  <si>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</si>
  <si>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</si>
  <si>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</si>
  <si>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</si>
  <si>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</si>
  <si>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</si>
  <si>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</si>
  <si>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</si>
  <si>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</si>
  <si>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</si>
  <si>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</si>
  <si>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</si>
  <si>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</si>
  <si>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</si>
  <si>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</si>
  <si>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</si>
  <si>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</si>
  <si>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</si>
  <si>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</si>
  <si>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</si>
  <si>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</si>
  <si>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</si>
  <si>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</si>
  <si>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</si>
  <si>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</si>
  <si>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</si>
  <si>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</si>
  <si>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</si>
  <si>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</si>
  <si>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</si>
  <si>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</si>
  <si>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</si>
  <si>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</si>
  <si>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</si>
  <si>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</si>
  <si>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</si>
  <si>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</si>
  <si>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</si>
  <si>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</si>
  <si>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</si>
  <si>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</si>
  <si>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</si>
  <si>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</si>
  <si>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</si>
  <si>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</si>
  <si>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</si>
  <si>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</si>
  <si>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</si>
  <si>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</si>
  <si>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</si>
  <si>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</si>
  <si>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</si>
  <si>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</si>
  <si>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</si>
  <si>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</si>
  <si>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</si>
  <si>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</si>
  <si>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</si>
  <si>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</si>
  <si>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</si>
  <si>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</si>
  <si>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</si>
  <si>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</si>
  <si>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</si>
  <si>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</si>
  <si>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</si>
  <si>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</si>
  <si>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</si>
  <si>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</si>
  <si>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</si>
  <si>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</si>
  <si>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</si>
  <si>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</si>
  <si>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</si>
  <si>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</si>
  <si>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</si>
  <si>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</si>
  <si>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</si>
  <si>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</si>
  <si>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</si>
  <si>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</si>
  <si>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</si>
  <si>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</si>
  <si>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</si>
  <si>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</si>
  <si>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</si>
  <si>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</si>
  <si>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</si>
  <si>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</si>
  <si>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</si>
  <si>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</si>
  <si>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</si>
  <si>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</si>
  <si>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</si>
  <si>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</si>
  <si>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</si>
  <si>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</si>
  <si>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</si>
  <si>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</si>
  <si>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</si>
  <si>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</si>
  <si>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</si>
  <si>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</si>
  <si>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</si>
  <si>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</si>
  <si>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</si>
  <si>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</si>
  <si>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</si>
  <si>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</si>
  <si>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</si>
  <si>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</si>
  <si>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</si>
  <si>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</si>
  <si>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</si>
  <si>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</si>
  <si>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</si>
  <si>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</si>
  <si>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</si>
  <si>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</si>
  <si>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</si>
  <si>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</si>
  <si>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</si>
  <si>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</si>
  <si>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</si>
  <si>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</si>
  <si>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</si>
  <si>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</si>
  <si>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</si>
  <si>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</si>
  <si>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</si>
  <si>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</si>
  <si>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</si>
  <si>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</si>
  <si>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</si>
  <si>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</si>
  <si>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</si>
  <si>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</si>
  <si>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</si>
  <si>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</si>
  <si>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</si>
  <si>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</si>
  <si>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</si>
  <si>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</si>
  <si>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</si>
  <si>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</si>
  <si>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</si>
  <si>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</si>
  <si>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</si>
  <si>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</si>
  <si>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</si>
  <si>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</si>
  <si>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</si>
  <si>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</si>
  <si>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</si>
  <si>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</si>
  <si>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</si>
  <si>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</si>
  <si>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</si>
  <si>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</si>
  <si>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</si>
  <si>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</si>
  <si>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</si>
  <si>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</si>
  <si>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</si>
  <si>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</si>
  <si>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</si>
  <si>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</si>
  <si>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</si>
  <si>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</si>
  <si>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</si>
  <si>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</si>
  <si>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</si>
  <si>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</si>
  <si>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</si>
  <si>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</si>
  <si>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</si>
  <si>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</si>
  <si>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</si>
  <si>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</si>
  <si>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</si>
  <si>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</si>
  <si>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</si>
  <si>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</si>
  <si>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</si>
  <si>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</si>
  <si>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</si>
  <si>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</si>
  <si>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</si>
  <si>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</si>
  <si>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</si>
  <si>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</si>
  <si>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</si>
  <si>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</si>
  <si>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</si>
  <si>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</si>
  <si>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</si>
  <si>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</si>
  <si>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</si>
  <si>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</si>
  <si>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</si>
  <si>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</si>
  <si>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</si>
  <si>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</si>
  <si>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</si>
  <si>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</si>
  <si>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</si>
  <si>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</si>
  <si>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</si>
  <si>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</si>
  <si>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</si>
  <si>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</si>
  <si>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</si>
  <si>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</si>
  <si>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</si>
  <si>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</si>
  <si>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</si>
  <si>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</si>
  <si>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</si>
  <si>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</si>
  <si>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</si>
  <si>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</si>
  <si>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</si>
  <si>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</si>
  <si>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</si>
  <si>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</si>
  <si>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</si>
  <si>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</si>
  <si>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</si>
  <si>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</si>
  <si>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</si>
  <si>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</si>
  <si>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</si>
  <si>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</si>
  <si>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</si>
  <si>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</si>
  <si>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</si>
  <si>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</si>
  <si>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</si>
  <si>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</si>
  <si>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</si>
  <si>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</si>
  <si>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</si>
  <si>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</si>
  <si>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</si>
  <si>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</si>
  <si>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</si>
  <si>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</si>
  <si>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</si>
  <si>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</si>
  <si>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</si>
  <si>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</si>
  <si>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</si>
  <si>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</si>
  <si>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</si>
  <si>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</si>
  <si>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</si>
  <si>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</si>
  <si>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</si>
  <si>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</si>
  <si>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</si>
  <si>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</si>
  <si>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</si>
  <si>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</si>
  <si>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</si>
  <si>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</si>
  <si>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</si>
  <si>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</si>
  <si>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</si>
  <si>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</si>
  <si>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</si>
  <si>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</si>
  <si>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</si>
  <si>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</si>
  <si>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</si>
  <si>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</si>
  <si>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</si>
  <si>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</si>
  <si>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</si>
  <si>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</si>
  <si>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</si>
  <si>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</si>
  <si>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</si>
  <si>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</si>
  <si>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</si>
  <si>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</si>
  <si>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</si>
  <si>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</si>
  <si>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</si>
  <si>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</si>
  <si>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</si>
  <si>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</si>
  <si>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</si>
  <si>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</si>
  <si>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</si>
  <si>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</si>
  <si>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</si>
  <si>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</si>
  <si>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</si>
  <si>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</si>
  <si>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</si>
  <si>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</si>
  <si>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</si>
  <si>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</si>
  <si>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</si>
  <si>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</si>
  <si>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</si>
  <si>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</si>
  <si>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</si>
  <si>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</si>
  <si>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</si>
  <si>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</si>
  <si>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</si>
  <si>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</si>
  <si>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</si>
  <si>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</si>
  <si>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</si>
  <si>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</si>
  <si>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</si>
  <si>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</si>
  <si>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</si>
  <si>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</si>
  <si>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</si>
  <si>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</si>
  <si>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</si>
  <si>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</si>
  <si>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</si>
  <si>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</si>
  <si>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</si>
  <si>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</si>
  <si>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</si>
  <si>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</si>
  <si>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</si>
  <si>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</si>
  <si>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</si>
  <si>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</si>
  <si>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</si>
  <si>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</si>
  <si>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</si>
  <si>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</si>
  <si>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</si>
  <si>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</si>
  <si>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</si>
  <si>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</si>
  <si>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</si>
  <si>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</si>
  <si>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</si>
  <si>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</si>
  <si>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</si>
  <si>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</si>
  <si>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</si>
  <si>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</si>
  <si>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</si>
  <si>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</si>
  <si>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</si>
  <si>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</si>
  <si>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</si>
  <si>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</si>
  <si>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</si>
  <si>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</si>
  <si>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</si>
  <si>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</si>
  <si>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</si>
  <si>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</si>
  <si>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</si>
  <si>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</si>
  <si>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</si>
  <si>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</si>
  <si>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</si>
  <si>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</si>
  <si>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</si>
  <si>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</si>
  <si>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</si>
  <si>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</si>
  <si>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</si>
  <si>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</si>
  <si>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</si>
  <si>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</si>
  <si>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</si>
  <si>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</si>
  <si>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</si>
  <si>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</si>
  <si>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</si>
  <si>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</si>
  <si>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</si>
  <si>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</si>
  <si>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</si>
  <si>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</si>
  <si>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</si>
  <si>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</si>
  <si>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</si>
  <si>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</si>
  <si>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</si>
  <si>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</si>
  <si>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</si>
  <si>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</si>
  <si>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</si>
  <si>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</si>
  <si>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</si>
  <si>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</si>
  <si>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</si>
  <si>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</si>
  <si>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</si>
  <si>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</si>
  <si>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</si>
  <si>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</si>
  <si>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</si>
  <si>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</si>
  <si>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</si>
  <si>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</si>
  <si>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</si>
  <si>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</si>
  <si>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</si>
  <si>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</si>
  <si>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</si>
  <si>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</si>
  <si>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</si>
  <si>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</si>
  <si>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</si>
  <si>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</si>
  <si>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</si>
  <si>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</si>
  <si>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</si>
  <si>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</si>
  <si>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</si>
  <si>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</si>
  <si>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</si>
  <si>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</si>
  <si>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</si>
  <si>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</si>
  <si>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</si>
  <si>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</si>
  <si>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</si>
  <si>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</si>
  <si>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</si>
  <si>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</si>
  <si>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</si>
  <si>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</si>
  <si>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</si>
  <si>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</si>
  <si>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</si>
  <si>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</si>
  <si>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</si>
  <si>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</si>
  <si>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</si>
  <si>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</si>
  <si>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</si>
  <si>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</si>
  <si>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</si>
  <si>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</si>
  <si>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</si>
  <si>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</si>
  <si>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</si>
  <si>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</si>
  <si>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</si>
  <si>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</si>
  <si>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</si>
  <si>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</si>
  <si>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</si>
  <si>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</si>
  <si>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</si>
  <si>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</si>
  <si>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</si>
  <si>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</si>
  <si>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</si>
  <si>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</si>
  <si>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</si>
  <si>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</si>
  <si>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</si>
  <si>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</si>
  <si>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</si>
  <si>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</si>
  <si>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</si>
  <si>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</si>
  <si>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</si>
  <si>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</si>
  <si>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</si>
  <si>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</si>
  <si>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</si>
  <si>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</si>
  <si>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</si>
  <si>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</si>
  <si>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</si>
  <si>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</si>
  <si>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</si>
  <si>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</si>
  <si>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</si>
  <si>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</si>
  <si>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</si>
  <si>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</si>
  <si>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</si>
  <si>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</si>
  <si>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</si>
  <si>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</si>
  <si>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</si>
  <si>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</si>
  <si>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</si>
  <si>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</si>
  <si>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</si>
  <si>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</si>
  <si>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</si>
  <si>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</si>
  <si>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</si>
  <si>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</si>
  <si>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</si>
  <si>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</si>
  <si>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</si>
  <si>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</si>
  <si>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</si>
  <si>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</si>
  <si>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</si>
  <si>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</si>
  <si>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</si>
  <si>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</si>
  <si>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</si>
  <si>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</si>
  <si>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</si>
  <si>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</si>
  <si>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</si>
  <si>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</si>
  <si>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</si>
  <si>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</si>
  <si>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</si>
  <si>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</si>
  <si>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</si>
  <si>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</si>
  <si>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</si>
  <si>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</si>
  <si>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</si>
  <si>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</si>
  <si>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</si>
  <si>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</si>
  <si>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</si>
  <si>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</si>
  <si>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</si>
  <si>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</si>
  <si>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</si>
  <si>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</si>
  <si>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</si>
  <si>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</si>
  <si>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</si>
  <si>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</si>
  <si>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</si>
  <si>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</si>
  <si>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</si>
  <si>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</si>
  <si>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</si>
  <si>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</si>
  <si>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</si>
  <si>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</si>
  <si>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</si>
  <si>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</si>
  <si>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</si>
  <si>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</si>
  <si>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</si>
  <si>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</si>
  <si>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</si>
  <si>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</si>
  <si>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</si>
  <si>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</si>
  <si>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</si>
  <si>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</si>
  <si>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</si>
  <si>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</si>
  <si>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</si>
  <si>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</si>
  <si>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</si>
  <si>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</si>
  <si>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</si>
  <si>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</si>
  <si>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</si>
  <si>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</si>
  <si>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</si>
  <si>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</si>
  <si>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</si>
  <si>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</si>
  <si>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</si>
  <si>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</si>
  <si>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</si>
  <si>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</si>
  <si>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</si>
  <si>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</si>
  <si>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</si>
  <si>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</si>
  <si>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</si>
  <si>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</si>
  <si>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</si>
  <si>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</si>
  <si>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</si>
  <si>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</si>
  <si>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</si>
  <si>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</si>
  <si>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</si>
  <si>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</si>
  <si>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</si>
  <si>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</si>
  <si>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</si>
  <si>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</si>
  <si>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</si>
  <si>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</si>
  <si>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</si>
  <si>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</si>
  <si>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</si>
  <si>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</si>
  <si>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</si>
  <si>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</si>
  <si>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</si>
  <si>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</si>
  <si>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</si>
  <si>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</si>
  <si>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</si>
  <si>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</si>
  <si>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</si>
  <si>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</si>
  <si>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</si>
  <si>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</si>
  <si>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</si>
  <si>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</si>
  <si>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</si>
  <si>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</si>
  <si>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</si>
  <si>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</si>
  <si>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</si>
  <si>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</si>
  <si>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</si>
  <si>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</si>
  <si>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</si>
  <si>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</si>
  <si>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</si>
  <si>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</si>
  <si>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</si>
  <si>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</si>
  <si>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</si>
  <si>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</si>
  <si>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</si>
  <si>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</si>
  <si>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</si>
  <si>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</si>
  <si>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</si>
  <si>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</si>
  <si>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</si>
  <si>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</si>
  <si>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</si>
  <si>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</si>
  <si>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</si>
  <si>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</si>
  <si>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</si>
  <si>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</si>
  <si>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</si>
  <si>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</si>
  <si>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</si>
  <si>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</si>
  <si>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</si>
  <si>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</si>
  <si>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</si>
  <si>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</si>
  <si>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</si>
  <si>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</si>
  <si>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</si>
  <si>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</si>
  <si>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</si>
  <si>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</si>
  <si>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</si>
  <si>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</si>
  <si>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</si>
  <si>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</si>
  <si>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</si>
  <si>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</si>
  <si>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</si>
  <si>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</si>
  <si>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</si>
  <si>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</si>
  <si>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</si>
  <si>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</si>
  <si>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</si>
  <si>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</si>
  <si>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</si>
  <si>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</si>
  <si>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</si>
  <si>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</si>
  <si>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</si>
  <si>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</si>
  <si>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</si>
  <si>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</si>
  <si>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</si>
  <si>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</si>
  <si>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</si>
  <si>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</si>
  <si>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</si>
  <si>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</si>
  <si>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</si>
  <si>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</si>
  <si>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</si>
  <si>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</si>
  <si>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</si>
  <si>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</si>
  <si>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</si>
  <si>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</si>
  <si>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</si>
  <si>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</si>
  <si>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</si>
  <si>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</si>
  <si>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</si>
  <si>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</si>
  <si>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</si>
  <si>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</si>
  <si>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</si>
  <si>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</si>
  <si>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</si>
  <si>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</si>
  <si>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</si>
  <si>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</si>
  <si>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</si>
  <si>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</si>
  <si>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</si>
  <si>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</si>
  <si>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</si>
  <si>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</si>
  <si>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</si>
  <si>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</si>
  <si>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</si>
  <si>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</si>
  <si>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</si>
  <si>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</si>
  <si>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</si>
  <si>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</si>
  <si>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</si>
  <si>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</si>
  <si>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</si>
  <si>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</si>
  <si>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</si>
  <si>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</si>
  <si>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</si>
  <si>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</si>
  <si>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</si>
  <si>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</si>
  <si>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</si>
  <si>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</si>
  <si>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</si>
  <si>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</si>
  <si>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</si>
  <si>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</si>
  <si>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</si>
  <si>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</si>
  <si>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</si>
  <si>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</si>
  <si>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</si>
  <si>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</si>
  <si>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</si>
  <si>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</si>
  <si>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</si>
  <si>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</si>
  <si>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</si>
  <si>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</si>
  <si>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</si>
  <si>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</si>
  <si>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</si>
  <si>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</si>
  <si>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</si>
  <si>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</si>
  <si>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</si>
  <si>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</si>
  <si>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</si>
  <si>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</si>
  <si>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</si>
  <si>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</si>
  <si>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</si>
  <si>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</si>
  <si>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</si>
  <si>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</si>
  <si>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</si>
  <si>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</si>
  <si>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</si>
  <si>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</si>
  <si>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</si>
  <si>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</si>
  <si>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</si>
  <si>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</si>
  <si>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</si>
  <si>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</si>
  <si>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</si>
  <si>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</si>
  <si>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</si>
  <si>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</si>
  <si>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</si>
  <si>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</si>
  <si>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</si>
  <si>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</si>
  <si>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</si>
  <si>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</si>
  <si>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</si>
  <si>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</si>
  <si>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</si>
  <si>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</si>
  <si>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</si>
  <si>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</si>
  <si>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</si>
  <si>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</si>
  <si>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</si>
  <si>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</si>
  <si>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</si>
  <si>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</si>
  <si>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</si>
  <si>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</si>
  <si>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</si>
  <si>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</si>
  <si>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</si>
  <si>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</si>
  <si>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</si>
  <si>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</si>
  <si>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</si>
  <si>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</si>
  <si>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</si>
  <si>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</si>
  <si>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</si>
  <si>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</si>
  <si>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</si>
  <si>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</si>
  <si>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</si>
  <si>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</si>
  <si>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</si>
  <si>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</si>
  <si>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</si>
  <si>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</si>
  <si>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</si>
  <si>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</si>
  <si>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</si>
  <si>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</si>
  <si>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</si>
  <si>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</si>
  <si>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</si>
  <si>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</si>
  <si>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</si>
  <si>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</si>
  <si>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</si>
  <si>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</si>
  <si>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</si>
  <si>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</si>
  <si>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</si>
  <si>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</si>
  <si>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</si>
  <si>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</si>
  <si>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</si>
  <si>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</si>
  <si>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</si>
  <si>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</si>
  <si>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</si>
  <si>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</si>
  <si>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</si>
  <si>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</si>
  <si>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</si>
  <si>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</si>
  <si>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</si>
  <si>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</si>
  <si>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</si>
  <si>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</si>
  <si>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</si>
  <si>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</si>
  <si>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</si>
  <si>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</si>
  <si>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</si>
  <si>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</si>
  <si>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</si>
  <si>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</si>
  <si>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</si>
  <si>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</si>
  <si>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</si>
  <si>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</si>
  <si>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</si>
  <si>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</si>
  <si>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</si>
  <si>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</si>
  <si>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</si>
  <si>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</si>
  <si>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</si>
  <si>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</si>
  <si>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</si>
  <si>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</si>
  <si>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</si>
  <si>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</si>
  <si>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</si>
  <si>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</si>
  <si>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</si>
  <si>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</si>
  <si>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</si>
  <si>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</si>
  <si>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</si>
  <si>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</si>
  <si>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</si>
  <si>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</si>
  <si>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</si>
  <si>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</si>
  <si>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</si>
  <si>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</si>
  <si>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</si>
  <si>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</si>
  <si>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</si>
  <si>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</si>
  <si>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</si>
  <si>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</si>
  <si>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</si>
  <si>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</si>
  <si>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</si>
  <si>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</si>
  <si>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</si>
  <si>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</si>
  <si>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</si>
  <si>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</si>
  <si>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</si>
  <si>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</si>
  <si>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</si>
  <si>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</si>
  <si>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</si>
  <si>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</si>
  <si>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</si>
  <si>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</si>
  <si>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</si>
  <si>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</si>
  <si>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</si>
  <si>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</si>
  <si>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</si>
  <si>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</si>
  <si>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</si>
  <si>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</si>
  <si>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</si>
  <si>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</si>
  <si>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</si>
  <si>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</si>
  <si>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</si>
  <si>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</si>
  <si>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</si>
  <si>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</si>
  <si>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</si>
  <si>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</si>
  <si>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</si>
  <si>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</si>
  <si>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</si>
  <si>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</si>
  <si>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</si>
  <si>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</si>
  <si>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</si>
  <si>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</si>
  <si>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</si>
  <si>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</si>
  <si>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</si>
  <si>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</si>
  <si>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</si>
  <si>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</si>
  <si>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</si>
  <si>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</si>
  <si>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</si>
  <si>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</si>
  <si>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</si>
  <si>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</si>
  <si>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</si>
  <si>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</si>
  <si>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</si>
  <si>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</si>
  <si>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</si>
  <si>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</si>
  <si>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</si>
  <si>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</si>
  <si>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</si>
  <si>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</si>
  <si>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</si>
  <si>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</si>
  <si>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</si>
  <si>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</si>
  <si>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</si>
  <si>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</si>
  <si>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</si>
  <si>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</si>
  <si>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</si>
  <si>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</si>
  <si>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</si>
  <si>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</si>
  <si>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</si>
  <si>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</si>
  <si>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</si>
  <si>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</si>
  <si>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</si>
  <si>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</si>
  <si>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</si>
  <si>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</si>
  <si>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</si>
  <si>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</si>
  <si>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</si>
  <si>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</si>
  <si>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</si>
  <si>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</si>
  <si>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</si>
  <si>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</si>
  <si>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</si>
  <si>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</si>
  <si>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</si>
  <si>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</si>
  <si>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</si>
  <si>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</si>
  <si>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</si>
  <si>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</si>
  <si>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</si>
  <si>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</si>
  <si>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</si>
  <si>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</si>
  <si>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</si>
  <si>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</si>
  <si>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</si>
  <si>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</si>
  <si>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</si>
  <si>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</si>
  <si>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</si>
  <si>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</si>
  <si>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</si>
  <si>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</si>
  <si>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</si>
  <si>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</si>
  <si>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</si>
  <si>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</si>
  <si>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</si>
  <si>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</si>
  <si>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</si>
  <si>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</si>
  <si>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</si>
  <si>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</si>
  <si>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</si>
  <si>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</si>
  <si>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</si>
  <si>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</si>
  <si>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</si>
  <si>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</si>
  <si>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</si>
  <si>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</si>
  <si>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</si>
  <si>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</si>
  <si>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</si>
  <si>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</si>
  <si>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</si>
  <si>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</si>
  <si>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</si>
  <si>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</si>
  <si>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</si>
  <si>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</si>
  <si>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</si>
  <si>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</si>
  <si>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</si>
  <si>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</si>
  <si>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</si>
  <si>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</si>
  <si>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</si>
  <si>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</si>
  <si>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</si>
  <si>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</si>
  <si>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</si>
  <si>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</si>
  <si>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</si>
  <si>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</si>
  <si>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</si>
  <si>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</si>
  <si>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</si>
  <si>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</si>
  <si>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</si>
  <si>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</si>
  <si>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</si>
  <si>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</si>
  <si>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</si>
  <si>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</si>
  <si>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</si>
  <si>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</si>
  <si>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</si>
  <si>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</si>
  <si>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</si>
  <si>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</si>
  <si>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</si>
  <si>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</si>
  <si>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</si>
  <si>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</si>
  <si>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</si>
  <si>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</si>
  <si>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</si>
  <si>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</si>
  <si>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</si>
  <si>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</si>
  <si>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</si>
  <si>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</si>
  <si>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</si>
  <si>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</si>
  <si>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</si>
  <si>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</si>
  <si>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</si>
  <si>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</si>
  <si>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</si>
  <si>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</si>
  <si>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</si>
  <si>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</si>
  <si>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</si>
  <si>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</si>
  <si>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</si>
  <si>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</si>
  <si>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</si>
  <si>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</si>
  <si>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</si>
  <si>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</si>
  <si>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</si>
  <si>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</si>
  <si>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</si>
  <si>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</si>
  <si>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</si>
  <si>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</si>
  <si>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</si>
  <si>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</si>
  <si>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</si>
  <si>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</si>
  <si>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</si>
  <si>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</si>
  <si>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</si>
  <si>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</si>
  <si>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</si>
  <si>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</si>
  <si>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</si>
  <si>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</si>
  <si>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</si>
  <si>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</si>
  <si>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</si>
  <si>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</si>
  <si>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</si>
  <si>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</si>
  <si>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</si>
  <si>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</si>
  <si>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</si>
  <si>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</si>
  <si>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</si>
  <si>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</si>
  <si>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</si>
  <si>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</si>
  <si>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</si>
  <si>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</si>
  <si>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</si>
  <si>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</si>
  <si>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</si>
  <si>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</si>
  <si>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</si>
  <si>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</si>
  <si>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</si>
  <si>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</si>
  <si>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</si>
  <si>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</si>
  <si>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</si>
  <si>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</si>
  <si>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</si>
  <si>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</si>
  <si>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</si>
  <si>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</si>
  <si>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</si>
  <si>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</si>
  <si>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</si>
  <si>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</si>
  <si>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</si>
  <si>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</si>
  <si>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</si>
  <si>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</si>
  <si>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</si>
  <si>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</si>
  <si>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</si>
  <si>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</si>
  <si>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</si>
  <si>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</si>
  <si>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</si>
  <si>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</si>
  <si>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</si>
  <si>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</si>
  <si>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</si>
  <si>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</si>
  <si>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</si>
  <si>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</si>
  <si>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</si>
  <si>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</si>
  <si>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</si>
  <si>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</si>
  <si>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</si>
  <si>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</si>
  <si>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</si>
  <si>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</si>
  <si>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</si>
  <si>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</si>
  <si>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</si>
  <si>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</si>
  <si>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</si>
  <si>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</si>
  <si>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</si>
  <si>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</si>
  <si>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</si>
  <si>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</si>
  <si>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</si>
  <si>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</si>
  <si>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</si>
  <si>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</si>
  <si>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</si>
  <si>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</si>
  <si>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</si>
  <si>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</si>
  <si>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</si>
  <si>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</si>
  <si>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</si>
  <si>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</si>
  <si>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</si>
  <si>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</si>
  <si>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</si>
  <si>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</si>
  <si>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</si>
  <si>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</si>
  <si>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</si>
  <si>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</si>
  <si>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</si>
  <si>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</si>
  <si>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</si>
  <si>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</si>
  <si>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</si>
  <si>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</si>
  <si>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</si>
  <si>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</si>
  <si>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</si>
  <si>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</si>
  <si>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</si>
  <si>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</si>
  <si>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</si>
  <si>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</si>
  <si>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</si>
  <si>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</si>
  <si>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</si>
  <si>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</si>
  <si>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</si>
  <si>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</si>
  <si>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</si>
  <si>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</si>
  <si>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</si>
  <si>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</si>
  <si>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</si>
  <si>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</si>
  <si>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</si>
  <si>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</si>
  <si>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</si>
  <si>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</si>
  <si>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</si>
  <si>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</si>
  <si>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</si>
  <si>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</si>
  <si>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</si>
  <si>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</si>
  <si>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</si>
  <si>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</si>
  <si>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</si>
  <si>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</si>
  <si>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</si>
  <si>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</si>
  <si>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</si>
  <si>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</si>
  <si>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</si>
  <si>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</si>
  <si>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</si>
  <si>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</si>
  <si>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</si>
  <si>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</si>
  <si>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</si>
  <si>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</si>
  <si>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</si>
  <si>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</si>
  <si>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</si>
  <si>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</si>
  <si>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</si>
  <si>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</si>
  <si>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</si>
  <si>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</si>
  <si>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</si>
  <si>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</si>
  <si>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</si>
  <si>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</si>
  <si>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</si>
  <si>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</si>
  <si>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</si>
  <si>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</si>
  <si>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</si>
  <si>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</si>
  <si>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</si>
  <si>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</si>
  <si>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</si>
  <si>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</si>
  <si>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</si>
  <si>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</si>
  <si>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</si>
  <si>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</si>
  <si>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</si>
  <si>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</si>
  <si>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</si>
  <si>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</si>
  <si>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</si>
  <si>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</si>
  <si>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</si>
  <si>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</si>
  <si>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</si>
  <si>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</si>
  <si>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</si>
  <si>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</si>
  <si>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</si>
  <si>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</si>
  <si>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</si>
  <si>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</si>
  <si>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</si>
  <si>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</si>
  <si>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</si>
  <si>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</si>
  <si>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</si>
  <si>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</si>
  <si>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</si>
  <si>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</si>
  <si>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</si>
  <si>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</si>
  <si>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</si>
  <si>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</si>
  <si>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</si>
  <si>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</si>
  <si>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</si>
  <si>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</si>
  <si>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</si>
  <si>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</si>
  <si>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</si>
  <si>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</si>
  <si>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</si>
  <si>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</si>
  <si>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</si>
  <si>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</si>
  <si>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</si>
  <si>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</si>
  <si>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</si>
  <si>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</si>
  <si>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</si>
  <si>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</si>
  <si>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</si>
  <si>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</si>
  <si>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</si>
  <si>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</si>
  <si>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</si>
  <si>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</si>
  <si>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</si>
  <si>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</si>
  <si>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</si>
  <si>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</si>
  <si>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</si>
  <si>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</si>
  <si>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</si>
  <si>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</si>
  <si>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</si>
  <si>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</si>
  <si>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</si>
  <si>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</si>
  <si>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</si>
  <si>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</si>
  <si>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</si>
  <si>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</si>
  <si>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</si>
  <si>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</si>
  <si>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</si>
  <si>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</si>
  <si>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</si>
  <si>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</si>
  <si>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</si>
  <si>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</si>
  <si>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</si>
  <si>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</si>
  <si>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</si>
  <si>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</si>
  <si>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</si>
  <si>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</si>
  <si>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</si>
  <si>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</si>
  <si>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</si>
  <si>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</si>
  <si>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</si>
  <si>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</si>
  <si>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</si>
  <si>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</si>
  <si>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</si>
  <si>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</si>
  <si>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</si>
  <si>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</si>
  <si>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</si>
  <si>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</si>
  <si>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</si>
  <si>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</si>
  <si>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</si>
  <si>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</si>
  <si>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</si>
  <si>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</si>
  <si>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</si>
  <si>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</si>
  <si>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</si>
  <si>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</si>
  <si>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</si>
  <si>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</si>
  <si>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</si>
  <si>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</si>
  <si>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</si>
  <si>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</si>
  <si>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</si>
  <si>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</si>
  <si>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</si>
  <si>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</si>
  <si>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</si>
  <si>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</si>
  <si>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</si>
  <si>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</si>
  <si>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</si>
  <si>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</si>
  <si>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</si>
  <si>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</si>
  <si>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</si>
  <si>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</si>
  <si>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</si>
  <si>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</si>
  <si>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</si>
  <si>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</si>
  <si>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</si>
  <si>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</si>
  <si>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</si>
  <si>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</si>
  <si>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</si>
  <si>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</si>
  <si>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</si>
  <si>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</si>
  <si>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</si>
  <si>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</si>
  <si>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</si>
  <si>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</si>
  <si>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</si>
  <si>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</si>
  <si>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</si>
  <si>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</si>
  <si>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</si>
  <si>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</si>
  <si>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</si>
  <si>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</si>
  <si>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</si>
  <si>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</si>
  <si>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</si>
  <si>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</si>
  <si>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</si>
  <si>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</si>
  <si>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</si>
  <si>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</si>
  <si>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</si>
  <si>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</si>
  <si>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</si>
  <si>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</si>
  <si>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</si>
  <si>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</si>
  <si>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</si>
  <si>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</si>
  <si>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</si>
  <si>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</si>
  <si>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</si>
  <si>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</si>
  <si>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</si>
  <si>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</si>
  <si>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</si>
  <si>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</si>
  <si>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</si>
  <si>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</si>
  <si>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</si>
  <si>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</si>
  <si>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</si>
  <si>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</si>
  <si>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</si>
  <si>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</si>
  <si>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</si>
  <si>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</si>
  <si>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</si>
  <si>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</si>
  <si>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</si>
  <si>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</si>
  <si>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</si>
  <si>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</si>
  <si>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</si>
  <si>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</si>
  <si>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</si>
  <si>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</si>
  <si>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</si>
  <si>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</si>
  <si>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</si>
  <si>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</si>
  <si>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</si>
  <si>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</si>
  <si>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</si>
  <si>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</si>
  <si>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</si>
  <si>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</si>
  <si>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</si>
  <si>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</si>
  <si>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</si>
  <si>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</si>
  <si>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</si>
  <si>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</si>
  <si>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</si>
  <si>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</si>
  <si>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</si>
  <si>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</si>
  <si>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</si>
  <si>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</si>
  <si>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</si>
  <si>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</si>
  <si>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</si>
  <si>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</si>
  <si>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</si>
  <si>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</si>
  <si>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</si>
  <si>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</si>
  <si>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</si>
  <si>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</si>
  <si>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</si>
  <si>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</si>
  <si>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</si>
  <si>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</si>
  <si>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</si>
  <si>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</si>
  <si>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</si>
  <si>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</si>
  <si>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</si>
  <si>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</si>
  <si>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</si>
  <si>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</si>
  <si>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</si>
  <si>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</si>
  <si>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</si>
  <si>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</si>
  <si>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</si>
  <si>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</si>
  <si>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</si>
  <si>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</si>
  <si>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</si>
  <si>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</si>
  <si>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</si>
  <si>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</si>
  <si>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</si>
  <si>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</si>
  <si>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</si>
  <si>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</si>
  <si>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</si>
  <si>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</si>
  <si>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</si>
  <si>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</si>
  <si>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</si>
  <si>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</si>
  <si>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</si>
  <si>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</si>
  <si>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</si>
  <si>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</si>
  <si>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</si>
  <si>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</si>
  <si>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</si>
  <si>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</si>
  <si>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</si>
  <si>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</si>
  <si>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</si>
  <si>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</si>
  <si>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</si>
  <si>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</si>
  <si>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</si>
  <si>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</si>
  <si>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</si>
  <si>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</si>
  <si>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</si>
  <si>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</si>
  <si>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</si>
  <si>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</si>
  <si>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</si>
  <si>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</si>
  <si>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</si>
  <si>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</si>
  <si>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</si>
  <si>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</si>
  <si>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</si>
  <si>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</si>
  <si>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</si>
  <si>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</si>
  <si>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</si>
  <si>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</si>
  <si>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</si>
  <si>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</si>
  <si>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</si>
  <si>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</si>
  <si>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</si>
  <si>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</si>
  <si>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</si>
  <si>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</si>
  <si>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</si>
  <si>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</si>
  <si>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</si>
  <si>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</si>
  <si>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</si>
  <si>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</si>
  <si>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</si>
  <si>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</si>
  <si>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</si>
  <si>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</si>
  <si>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</si>
  <si>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</si>
  <si>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</si>
  <si>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</si>
  <si>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</si>
  <si>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</si>
  <si>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</si>
  <si>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</si>
  <si>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</si>
  <si>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</si>
  <si>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</si>
  <si>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</si>
  <si>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</si>
  <si>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</si>
  <si>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</si>
  <si>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</si>
  <si>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</si>
  <si>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</si>
  <si>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</si>
  <si>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</si>
  <si>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</si>
  <si>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</si>
  <si>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</si>
  <si>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</si>
  <si>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</si>
  <si>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</si>
  <si>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</si>
  <si>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</si>
  <si>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</si>
  <si>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</si>
  <si>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</si>
  <si>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</si>
  <si>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</si>
  <si>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</si>
  <si>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</si>
  <si>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</si>
  <si>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</si>
  <si>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</si>
  <si>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</si>
  <si>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</si>
  <si>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</si>
  <si>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</si>
  <si>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</si>
  <si>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</si>
  <si>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</si>
  <si>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</si>
  <si>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</si>
  <si>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</si>
  <si>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</si>
  <si>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</si>
  <si>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</si>
  <si>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</si>
  <si>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</si>
  <si>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</si>
  <si>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</si>
  <si>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</si>
  <si>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</si>
  <si>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</si>
  <si>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</si>
  <si>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</si>
  <si>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</si>
  <si>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</si>
  <si>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</si>
  <si>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</si>
  <si>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</si>
  <si>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</si>
  <si>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</si>
  <si>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</si>
  <si>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</si>
  <si>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</si>
  <si>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</si>
  <si>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</si>
  <si>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</si>
  <si>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</si>
  <si>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</si>
  <si>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</si>
  <si>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</si>
  <si>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</si>
  <si>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</si>
  <si>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</si>
  <si>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</si>
  <si>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</si>
  <si>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</si>
  <si>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</si>
  <si>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</si>
  <si>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</si>
  <si>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</si>
  <si>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</si>
  <si>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</si>
  <si>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</si>
  <si>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</si>
  <si>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</si>
  <si>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</si>
  <si>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</si>
  <si>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</si>
  <si>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</si>
  <si>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</si>
  <si>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</si>
  <si>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</si>
  <si>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</si>
  <si>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</si>
  <si>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</si>
  <si>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</si>
  <si>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</si>
  <si>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</si>
  <si>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</si>
  <si>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</si>
  <si>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</si>
  <si>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</si>
  <si>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</si>
  <si>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</si>
  <si>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</si>
  <si>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</si>
  <si>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</si>
  <si>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</si>
  <si>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</si>
  <si>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</si>
  <si>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</si>
  <si>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</si>
  <si>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</si>
  <si>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</si>
  <si>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</si>
  <si>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</si>
  <si>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</si>
  <si>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</si>
  <si>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</si>
  <si>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</si>
  <si>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</si>
  <si>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</si>
  <si>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</si>
  <si>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</si>
  <si>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</si>
  <si>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</si>
  <si>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</si>
  <si>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</si>
  <si>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</si>
  <si>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</si>
  <si>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</si>
  <si>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</si>
  <si>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</si>
  <si>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</si>
  <si>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</si>
  <si>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</si>
  <si>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</si>
  <si>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</si>
  <si>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</si>
  <si>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</si>
  <si>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</si>
  <si>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</si>
  <si>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</si>
  <si>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</si>
  <si>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</si>
  <si>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</si>
  <si>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</si>
  <si>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</si>
  <si>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</si>
  <si>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</si>
  <si>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</si>
  <si>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</si>
  <si>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</si>
  <si>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</si>
  <si>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</si>
  <si>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</si>
  <si>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</si>
  <si>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</si>
  <si>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</si>
  <si>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</si>
  <si>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</si>
  <si>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</si>
  <si>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</si>
  <si>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</si>
  <si>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</si>
  <si>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</si>
  <si>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</si>
  <si>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</si>
  <si>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</si>
  <si>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</si>
  <si>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</si>
  <si>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</si>
  <si>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</si>
  <si>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</si>
  <si>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</si>
  <si>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</si>
  <si>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</si>
  <si>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</si>
  <si>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</si>
  <si>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</si>
  <si>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</si>
  <si>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</si>
  <si>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</si>
  <si>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</si>
  <si>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</si>
  <si>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</si>
  <si>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</si>
  <si>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</si>
  <si>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</si>
  <si>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</si>
  <si>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</si>
  <si>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</si>
  <si>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</si>
  <si>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</si>
  <si>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</si>
  <si>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</si>
  <si>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</si>
  <si>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</si>
  <si>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</si>
  <si>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</si>
  <si>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</si>
  <si>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</si>
  <si>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</si>
  <si>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</si>
  <si>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</si>
  <si>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</si>
  <si>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</si>
  <si>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</si>
  <si>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</si>
  <si>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</si>
  <si>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</si>
  <si>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</si>
  <si>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</si>
  <si>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</si>
  <si>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</si>
  <si>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</si>
  <si>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</si>
  <si>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</si>
  <si>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</si>
  <si>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</si>
  <si>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</si>
  <si>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</si>
  <si>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</si>
  <si>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</si>
  <si>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</si>
  <si>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</si>
  <si>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</si>
  <si>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</si>
  <si>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</si>
  <si>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</si>
  <si>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</si>
  <si>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</si>
  <si>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</si>
  <si>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</si>
  <si>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</si>
  <si>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</si>
  <si>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</si>
  <si>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</si>
  <si>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</si>
  <si>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</si>
  <si>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</si>
  <si>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</si>
  <si>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</si>
  <si>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</si>
  <si>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</si>
  <si>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</si>
  <si>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</si>
  <si>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</si>
  <si>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</si>
  <si>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</si>
  <si>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</si>
  <si>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</si>
  <si>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</si>
  <si>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</si>
  <si>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</si>
  <si>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</si>
  <si>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</si>
  <si>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</si>
  <si>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</si>
  <si>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</si>
  <si>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</si>
  <si>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</si>
  <si>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</si>
  <si>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</si>
  <si>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</si>
  <si>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</si>
  <si>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</si>
  <si>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</si>
  <si>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</si>
  <si>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</si>
  <si>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</si>
  <si>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</si>
  <si>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</si>
  <si>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</si>
  <si>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</si>
  <si>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</si>
  <si>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</si>
  <si>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</si>
  <si>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</si>
  <si>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</si>
  <si>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</si>
  <si>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</si>
  <si>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</si>
  <si>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</si>
  <si>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</si>
  <si>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</si>
  <si>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</si>
  <si>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</si>
  <si>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</si>
  <si>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</si>
  <si>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</si>
  <si>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</si>
  <si>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</si>
  <si>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</si>
  <si>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</si>
  <si>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</si>
  <si>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</si>
  <si>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</si>
  <si>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</si>
  <si>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</si>
  <si>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</si>
  <si>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</si>
  <si>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</si>
  <si>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</si>
  <si>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</si>
  <si>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</si>
  <si>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</si>
  <si>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</si>
  <si>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</si>
  <si>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</si>
  <si>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</si>
  <si>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</si>
  <si>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</si>
  <si>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</si>
  <si>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</si>
  <si>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</si>
  <si>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</si>
  <si>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</si>
  <si>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</si>
  <si>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</si>
  <si>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</si>
  <si>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</si>
  <si>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</si>
  <si>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</si>
  <si>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</si>
  <si>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</si>
  <si>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</si>
  <si>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</si>
  <si>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</si>
  <si>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</si>
  <si>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</si>
  <si>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</si>
  <si>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</si>
  <si>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</si>
  <si>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</si>
  <si>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</si>
  <si>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</si>
  <si>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</si>
  <si>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</si>
  <si>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</si>
  <si>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</si>
  <si>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</si>
  <si>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</si>
  <si>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</si>
  <si>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</si>
  <si>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</si>
  <si>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</si>
  <si>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</si>
  <si>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</si>
  <si>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</si>
  <si>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</si>
  <si>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</si>
  <si>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</si>
  <si>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</si>
  <si>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</si>
  <si>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</si>
  <si>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</si>
  <si>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</si>
  <si>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</si>
  <si>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</si>
  <si>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</si>
  <si>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</si>
  <si>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</si>
  <si>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</si>
  <si>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</si>
  <si>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</si>
  <si>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</si>
  <si>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</si>
  <si>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</si>
  <si>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</si>
  <si>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</si>
  <si>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</si>
  <si>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</si>
  <si>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</si>
  <si>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</si>
  <si>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</si>
  <si>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</si>
  <si>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</si>
  <si>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</si>
  <si>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</si>
  <si>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</si>
  <si>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</si>
  <si>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</si>
  <si>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</si>
  <si>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</si>
  <si>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</si>
  <si>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</si>
  <si>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</si>
  <si>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</si>
  <si>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</si>
  <si>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</si>
  <si>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</si>
  <si>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</si>
  <si>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</si>
  <si>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</si>
  <si>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</si>
  <si>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</si>
  <si>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</si>
  <si>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</si>
  <si>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</si>
  <si>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</si>
  <si>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</si>
  <si>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</si>
  <si>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</si>
  <si>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</si>
  <si>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</si>
  <si>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</si>
  <si>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</si>
  <si>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</si>
  <si>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</si>
  <si>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</si>
  <si>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</si>
  <si>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</si>
  <si>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</si>
  <si>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</si>
  <si>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</si>
  <si>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</si>
  <si>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</si>
  <si>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</si>
  <si>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</si>
  <si>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</si>
  <si>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</si>
  <si>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</si>
  <si>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</si>
  <si>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</si>
  <si>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</si>
  <si>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</si>
  <si>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</si>
  <si>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</si>
  <si>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</si>
  <si>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</si>
  <si>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</si>
  <si>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</si>
  <si>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</si>
  <si>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</si>
  <si>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</si>
  <si>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</si>
  <si>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</si>
  <si>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</si>
  <si>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</si>
  <si>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</si>
  <si>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</si>
  <si>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</si>
  <si>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</si>
  <si>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</si>
  <si>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</si>
  <si>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</si>
  <si>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</si>
  <si>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</si>
  <si>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</si>
  <si>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</si>
  <si>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</si>
  <si>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</si>
  <si>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</si>
  <si>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</si>
  <si>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</si>
  <si>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</si>
  <si>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</si>
  <si>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</si>
  <si>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</si>
  <si>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</si>
  <si>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</si>
  <si>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</si>
  <si>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</si>
  <si>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</si>
  <si>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</si>
  <si>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</si>
  <si>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</si>
  <si>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</si>
  <si>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</si>
  <si>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</si>
  <si>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</si>
  <si>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</si>
  <si>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</si>
  <si>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</si>
  <si>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</si>
  <si>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</si>
  <si>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</si>
  <si>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</si>
  <si>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</si>
  <si>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</si>
  <si>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</si>
  <si>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</si>
  <si>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</si>
  <si>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</si>
  <si>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</si>
  <si>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</si>
  <si>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</si>
  <si>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</si>
  <si>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</si>
  <si>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</si>
  <si>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</si>
  <si>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</si>
  <si>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</si>
  <si>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</si>
  <si>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</si>
  <si>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</si>
  <si>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</si>
  <si>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</si>
  <si>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</si>
  <si>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</si>
  <si>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</si>
  <si>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</si>
  <si>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</si>
  <si>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</si>
  <si>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</si>
  <si>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</si>
  <si>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</si>
  <si>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</si>
  <si>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</si>
  <si>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</si>
  <si>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</si>
  <si>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</si>
  <si>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</si>
  <si>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</si>
  <si>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</si>
  <si>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</si>
  <si>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</si>
  <si>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</si>
  <si>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</si>
  <si>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</si>
  <si>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</si>
  <si>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</si>
  <si>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</si>
  <si>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</si>
  <si>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</si>
  <si>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</si>
  <si>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</si>
  <si>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</si>
  <si>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</si>
  <si>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</si>
  <si>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</si>
  <si>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</si>
  <si>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</si>
  <si>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</si>
  <si>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</si>
  <si>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</si>
  <si>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</si>
  <si>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</si>
  <si>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</si>
  <si>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</si>
  <si>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</si>
  <si>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</si>
  <si>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</si>
  <si>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</si>
  <si>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</si>
  <si>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</si>
  <si>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</si>
  <si>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</si>
  <si>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</si>
  <si>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</si>
  <si>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</si>
  <si>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</si>
  <si>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</si>
  <si>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</si>
  <si>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</si>
  <si>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</si>
  <si>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</si>
  <si>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</si>
  <si>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</si>
  <si>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</si>
  <si>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</si>
  <si>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</si>
  <si>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</si>
  <si>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</si>
  <si>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</si>
  <si>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</si>
  <si>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</si>
  <si>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</si>
  <si>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</si>
  <si>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</si>
  <si>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</si>
  <si>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</si>
  <si>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</si>
  <si>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</si>
  <si>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</si>
  <si>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</si>
  <si>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</si>
  <si>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</si>
  <si>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</si>
  <si>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</si>
  <si>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</si>
  <si>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</si>
  <si>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</si>
  <si>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</si>
  <si>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</si>
  <si>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</si>
  <si>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</si>
  <si>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</si>
  <si>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</si>
  <si>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</si>
  <si>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</si>
  <si>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</si>
  <si>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</si>
  <si>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</si>
  <si>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</si>
  <si>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</si>
  <si>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</si>
  <si>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</si>
  <si>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</si>
  <si>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</si>
  <si>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</si>
  <si>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</si>
  <si>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</si>
  <si>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</si>
  <si>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</si>
  <si>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</si>
  <si>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</si>
  <si>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</si>
  <si>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</si>
  <si>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</si>
  <si>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</si>
  <si>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</si>
  <si>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</si>
  <si>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</si>
  <si>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</si>
  <si>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</si>
  <si>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</si>
  <si>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</si>
  <si>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</si>
  <si>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</si>
  <si>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</si>
  <si>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</si>
  <si>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</si>
  <si>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</si>
  <si>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</si>
  <si>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</si>
  <si>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</si>
  <si>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</si>
  <si>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</si>
  <si>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</si>
  <si>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</si>
  <si>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</si>
  <si>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</si>
  <si>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</si>
  <si>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</si>
  <si>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</si>
  <si>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</si>
  <si>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</si>
  <si>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</si>
  <si>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</si>
  <si>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</si>
  <si>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</si>
  <si>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</si>
  <si>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</si>
  <si>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</si>
  <si>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</si>
  <si>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</si>
  <si>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</si>
  <si>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</si>
  <si>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</si>
  <si>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</si>
  <si>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</si>
  <si>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</si>
  <si>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</si>
  <si>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</si>
  <si>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</si>
  <si>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</si>
  <si>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</si>
  <si>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</si>
  <si>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</si>
  <si>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</si>
  <si>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</si>
  <si>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</si>
  <si>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</si>
  <si>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</si>
  <si>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</si>
  <si>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</si>
  <si>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</si>
  <si>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</si>
  <si>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</si>
  <si>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</si>
  <si>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</si>
  <si>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</si>
  <si>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</si>
  <si>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</si>
  <si>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</si>
  <si>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</si>
  <si>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</si>
  <si>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</si>
  <si>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</si>
  <si>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</si>
  <si>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</si>
  <si>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</si>
  <si>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</si>
  <si>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</si>
  <si>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</si>
  <si>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</si>
  <si>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</si>
  <si>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</si>
  <si>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</si>
  <si>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</si>
  <si>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</si>
  <si>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</si>
  <si>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</si>
  <si>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</si>
  <si>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</si>
  <si>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</si>
  <si>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</si>
  <si>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</si>
  <si>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</si>
  <si>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</si>
  <si>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</si>
  <si>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</si>
  <si>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</si>
  <si>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</si>
  <si>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</si>
  <si>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</si>
  <si>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</si>
  <si>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</si>
  <si>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</si>
  <si>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</si>
  <si>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</si>
  <si>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</si>
  <si>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</si>
  <si>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</si>
  <si>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</si>
  <si>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</si>
  <si>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</si>
  <si>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</si>
  <si>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</si>
  <si>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</si>
  <si>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</si>
  <si>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</si>
  <si>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</si>
  <si>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</si>
  <si>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</si>
  <si>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</si>
  <si>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</si>
  <si>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</si>
  <si>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</si>
  <si>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</si>
  <si>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</si>
  <si>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</si>
  <si>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</si>
  <si>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</si>
  <si>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</si>
  <si>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</si>
  <si>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</si>
  <si>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</si>
  <si>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</si>
  <si>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</si>
  <si>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</si>
  <si>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</si>
  <si>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</si>
  <si>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</si>
  <si>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</si>
  <si>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</si>
  <si>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</si>
  <si>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</si>
  <si>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</si>
  <si>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</si>
  <si>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</si>
  <si>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</si>
  <si>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</si>
  <si>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</si>
  <si>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</si>
  <si>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</si>
  <si>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</si>
  <si>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</si>
  <si>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</si>
  <si>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</si>
  <si>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</si>
  <si>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</si>
  <si>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</si>
  <si>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</si>
  <si>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</si>
  <si>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</si>
  <si>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</si>
  <si>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</si>
  <si>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</si>
  <si>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</si>
  <si>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</si>
  <si>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</si>
  <si>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</si>
  <si>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</si>
  <si>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</si>
  <si>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</si>
  <si>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</si>
  <si>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</si>
  <si>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</si>
  <si>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</si>
  <si>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</si>
  <si>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</si>
  <si>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</si>
  <si>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</si>
  <si>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</si>
  <si>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</si>
  <si>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</si>
  <si>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</si>
  <si>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</si>
  <si>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</si>
  <si>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</si>
  <si>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</si>
  <si>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</si>
  <si>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</si>
  <si>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</si>
  <si>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</si>
  <si>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</si>
  <si>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</si>
  <si>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</si>
  <si>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</si>
  <si>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</si>
  <si>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</si>
  <si>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</si>
  <si>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</si>
  <si>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</si>
  <si>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</si>
  <si>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</si>
  <si>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</si>
  <si>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</si>
  <si>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</si>
  <si>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</si>
  <si>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</si>
  <si>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</si>
  <si>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</si>
  <si>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</si>
  <si>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</si>
  <si>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</si>
  <si>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</si>
  <si>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</si>
  <si>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</si>
  <si>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</si>
  <si>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</si>
  <si>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</si>
  <si>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</si>
  <si>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</si>
  <si>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</si>
  <si>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</si>
  <si>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</si>
  <si>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</si>
  <si>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</si>
  <si>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</si>
  <si>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</si>
  <si>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</si>
  <si>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</si>
  <si>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</si>
  <si>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</si>
  <si>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</si>
  <si>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</si>
  <si>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</si>
  <si>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</si>
  <si>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</si>
  <si>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</si>
  <si>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</si>
  <si>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</si>
  <si>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</si>
  <si>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</si>
  <si>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</si>
  <si>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</si>
  <si>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</si>
  <si>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</si>
  <si>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</si>
  <si>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</si>
  <si>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</si>
  <si>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</si>
  <si>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</si>
  <si>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</si>
  <si>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</si>
  <si>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</si>
  <si>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</si>
  <si>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</si>
  <si>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</si>
  <si>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</si>
  <si>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</si>
  <si>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</si>
  <si>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</si>
  <si>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</si>
  <si>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</si>
  <si>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</si>
  <si>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</si>
  <si>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</si>
  <si>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</si>
  <si>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</si>
  <si>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</si>
  <si>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</si>
  <si>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</si>
  <si>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</si>
  <si>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</si>
  <si>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</si>
  <si>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</si>
  <si>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</si>
  <si>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</si>
  <si>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</si>
  <si>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</si>
  <si>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</si>
  <si>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</si>
  <si>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</si>
  <si>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</si>
  <si>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</si>
  <si>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</si>
  <si>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</si>
  <si>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</si>
  <si>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</si>
  <si>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</si>
  <si>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</si>
  <si>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</si>
  <si>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</si>
  <si>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</si>
  <si>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</si>
  <si>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</si>
  <si>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</si>
  <si>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</si>
  <si>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</si>
  <si>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</si>
  <si>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</si>
  <si>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</si>
  <si>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</si>
  <si>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</si>
  <si>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</si>
  <si>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</si>
  <si>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</si>
  <si>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</si>
  <si>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</si>
  <si>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</si>
  <si>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</si>
  <si>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</si>
  <si>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</si>
  <si>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</si>
  <si>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</si>
  <si>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</si>
  <si>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</si>
  <si>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</si>
  <si>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</si>
  <si>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</si>
  <si>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</si>
  <si>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</si>
  <si>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</si>
  <si>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</si>
  <si>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</si>
  <si>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</si>
  <si>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</si>
  <si>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</si>
  <si>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</si>
  <si>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</si>
  <si>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</si>
  <si>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</si>
  <si>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</si>
  <si>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</si>
  <si>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</si>
  <si>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</si>
  <si>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</si>
  <si>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</si>
  <si>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</si>
  <si>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</si>
  <si>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</si>
  <si>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</si>
  <si>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</si>
  <si>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</si>
  <si>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</si>
  <si>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</si>
  <si>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</si>
  <si>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</si>
  <si>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</si>
  <si>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</si>
  <si>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</si>
  <si>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</si>
  <si>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</si>
  <si>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</si>
  <si>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</si>
  <si>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</si>
  <si>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</si>
  <si>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</si>
  <si>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</si>
  <si>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</si>
  <si>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</si>
  <si>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</si>
  <si>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</si>
  <si>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</si>
  <si>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</si>
  <si>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</si>
  <si>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</si>
  <si>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</si>
  <si>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</si>
  <si>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</si>
  <si>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</si>
  <si>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</si>
  <si>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</si>
  <si>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</si>
  <si>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</si>
  <si>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</si>
  <si>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</si>
  <si>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</si>
  <si>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</si>
  <si>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</si>
  <si>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</si>
  <si>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</si>
  <si>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</si>
  <si>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</si>
  <si>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</si>
  <si>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</si>
  <si>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</si>
  <si>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</si>
  <si>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</si>
  <si>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</si>
  <si>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</si>
  <si>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</si>
  <si>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</si>
  <si>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</si>
  <si>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</si>
  <si>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</si>
  <si>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</si>
  <si>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</si>
  <si>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</si>
  <si>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</si>
  <si>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</si>
  <si>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</si>
  <si>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</si>
  <si>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</si>
  <si>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</si>
  <si>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</si>
  <si>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</si>
  <si>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</si>
  <si>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</si>
  <si>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</si>
  <si>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</si>
  <si>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</si>
  <si>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</si>
  <si>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</si>
  <si>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</si>
  <si>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</si>
  <si>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</si>
  <si>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</si>
  <si>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</si>
  <si>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</si>
  <si>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</si>
  <si>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</si>
  <si>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</si>
  <si>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</si>
  <si>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</si>
  <si>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</si>
  <si>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</si>
  <si>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</si>
  <si>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</si>
  <si>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</si>
  <si>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</si>
  <si>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</si>
  <si>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</si>
  <si>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</si>
  <si>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</si>
  <si>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</si>
  <si>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</si>
  <si>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</si>
  <si>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</si>
  <si>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</si>
  <si>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</si>
  <si>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</si>
  <si>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</si>
  <si>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</si>
  <si>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</si>
  <si>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</si>
  <si>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</si>
  <si>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</si>
  <si>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</si>
  <si>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</si>
  <si>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</si>
  <si>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</si>
  <si>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</si>
  <si>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</si>
  <si>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</si>
  <si>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</si>
  <si>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</si>
  <si>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</si>
  <si>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</si>
  <si>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</si>
  <si>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</si>
  <si>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</si>
  <si>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</si>
  <si>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</si>
  <si>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</si>
  <si>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</si>
  <si>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</si>
  <si>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</si>
  <si>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</si>
  <si>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</si>
  <si>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</si>
  <si>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</si>
  <si>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</si>
  <si>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</si>
  <si>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</si>
  <si>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</si>
  <si>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</si>
  <si>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</si>
  <si>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</si>
  <si>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</si>
  <si>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</si>
  <si>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</si>
  <si>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</si>
  <si>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</si>
  <si>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</si>
  <si>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</si>
  <si>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</si>
  <si>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</si>
  <si>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</si>
  <si>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</si>
  <si>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</si>
  <si>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</si>
  <si>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</si>
  <si>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</si>
  <si>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</si>
  <si>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</si>
  <si>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</si>
  <si>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</si>
  <si>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</si>
  <si>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</si>
  <si>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</si>
  <si>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</si>
  <si>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</si>
  <si>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</si>
  <si>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</si>
  <si>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</si>
  <si>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</si>
  <si>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</si>
  <si>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</si>
  <si>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</si>
  <si>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</si>
  <si>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</si>
  <si>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</si>
  <si>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</si>
  <si>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</si>
  <si>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</si>
  <si>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</si>
  <si>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</si>
  <si>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</si>
  <si>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</si>
  <si>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</si>
  <si>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</si>
  <si>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</si>
  <si>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</si>
  <si>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</si>
  <si>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</si>
  <si>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</si>
  <si>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</si>
  <si>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</si>
  <si>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</si>
  <si>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</si>
  <si>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</si>
  <si>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</si>
  <si>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</si>
  <si>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</si>
  <si>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</si>
  <si>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</si>
  <si>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</si>
  <si>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</si>
  <si>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</si>
  <si>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</si>
  <si>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</si>
  <si>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</si>
  <si>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</si>
  <si>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</si>
  <si>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</si>
  <si>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</si>
  <si>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</si>
  <si>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</si>
  <si>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</si>
  <si>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</si>
  <si>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</si>
  <si>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</si>
  <si>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</si>
  <si>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</si>
  <si>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</si>
  <si>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</si>
  <si>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</si>
  <si>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</si>
  <si>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</si>
  <si>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</si>
  <si>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</si>
  <si>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</si>
  <si>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</si>
  <si>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</si>
  <si>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</si>
  <si>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</si>
  <si>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</si>
  <si>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</si>
  <si>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</si>
  <si>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</si>
  <si>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</si>
  <si>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</si>
  <si>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</si>
  <si>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</si>
  <si>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</si>
  <si>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</si>
  <si>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</si>
  <si>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</si>
  <si>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</si>
  <si>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</si>
  <si>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</si>
  <si>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</si>
  <si>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</si>
  <si>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</si>
  <si>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</si>
  <si>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</si>
  <si>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</si>
  <si>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</si>
  <si>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</si>
  <si>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</si>
  <si>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</si>
  <si>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</si>
  <si>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</si>
  <si>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</si>
  <si>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</si>
  <si>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</si>
  <si>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</si>
  <si>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</si>
  <si>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</si>
  <si>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</si>
  <si>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</si>
  <si>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</si>
  <si>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</si>
  <si>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</si>
  <si>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</si>
  <si>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</si>
  <si>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</si>
  <si>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</si>
  <si>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</si>
  <si>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</si>
  <si>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</si>
  <si>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</si>
  <si>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</si>
  <si>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</si>
  <si>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</si>
  <si>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</si>
  <si>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</si>
  <si>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</si>
  <si>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</si>
  <si>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</si>
  <si>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</si>
  <si>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</si>
  <si>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</si>
  <si>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</si>
  <si>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</si>
  <si>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</si>
  <si>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</si>
  <si>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</si>
  <si>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</si>
  <si>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</si>
  <si>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</si>
  <si>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</si>
  <si>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</si>
  <si>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</si>
  <si>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</si>
  <si>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</si>
  <si>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</si>
  <si>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</si>
  <si>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</si>
  <si>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</si>
  <si>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</si>
  <si>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</si>
  <si>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</si>
  <si>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</si>
  <si>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</si>
  <si>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</si>
  <si>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</si>
  <si>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</si>
  <si>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</si>
  <si>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</si>
  <si>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</si>
  <si>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</si>
  <si>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</si>
  <si>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</si>
  <si>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</si>
  <si>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</si>
  <si>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</si>
  <si>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</si>
  <si>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</si>
  <si>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</si>
  <si>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</si>
  <si>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</si>
  <si>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</si>
  <si>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</si>
  <si>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</si>
  <si>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</si>
  <si>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</si>
  <si>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</si>
  <si>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</si>
  <si>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</si>
  <si>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</si>
  <si>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</si>
  <si>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</si>
  <si>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</si>
  <si>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</si>
  <si>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</si>
  <si>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</si>
  <si>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</si>
  <si>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</si>
  <si>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</si>
  <si>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</si>
  <si>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</si>
  <si>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</si>
  <si>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</si>
  <si>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</si>
  <si>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</si>
  <si>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</si>
  <si>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</si>
  <si>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</si>
  <si>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</si>
  <si>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</si>
  <si>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</si>
  <si>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</si>
  <si>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</si>
  <si>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</si>
  <si>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</si>
  <si>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</si>
  <si>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</si>
  <si>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</si>
  <si>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</si>
  <si>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</si>
  <si>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</si>
  <si>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</si>
  <si>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</si>
  <si>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</si>
  <si>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</si>
  <si>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</si>
  <si>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</si>
  <si>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</si>
  <si>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</si>
  <si>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</si>
  <si>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</si>
  <si>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</si>
  <si>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</si>
  <si>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</si>
  <si>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</si>
  <si>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</si>
  <si>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</si>
  <si>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</si>
  <si>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</si>
  <si>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</si>
  <si>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</si>
  <si>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</si>
  <si>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</si>
  <si>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</si>
  <si>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</si>
  <si>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</si>
  <si>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</si>
  <si>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</si>
  <si>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</si>
  <si>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</si>
  <si>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</si>
  <si>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</si>
  <si>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</si>
  <si>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</si>
  <si>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</si>
  <si>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</si>
  <si>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</si>
  <si>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</si>
  <si>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</si>
  <si>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</si>
  <si>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</si>
  <si>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</si>
  <si>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</si>
  <si>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</si>
  <si>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</si>
  <si>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</si>
  <si>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</si>
  <si>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</si>
  <si>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</si>
  <si>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</si>
  <si>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</si>
  <si>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</si>
  <si>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</si>
  <si>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</si>
  <si>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</si>
  <si>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</si>
  <si>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</si>
  <si>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</si>
  <si>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</si>
  <si>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</si>
  <si>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</si>
  <si>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</si>
  <si>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</si>
  <si>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</si>
  <si>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</si>
  <si>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</si>
  <si>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</si>
  <si>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</si>
  <si>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</si>
  <si>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</si>
  <si>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</si>
  <si>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</si>
  <si>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</si>
  <si>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</si>
  <si>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</si>
  <si>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</si>
  <si>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</si>
  <si>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</si>
  <si>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</si>
  <si>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</si>
  <si>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</si>
  <si>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</si>
  <si>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</si>
  <si>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</si>
  <si>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</si>
  <si>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</si>
  <si>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</si>
  <si>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</si>
  <si>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</si>
  <si>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</si>
  <si>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</si>
  <si>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</si>
  <si>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</si>
  <si>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</si>
  <si>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</si>
  <si>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</si>
  <si>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</si>
  <si>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</si>
  <si>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</si>
  <si>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</si>
  <si>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</si>
  <si>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</si>
  <si>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</si>
  <si>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</si>
  <si>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</si>
  <si>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</si>
  <si>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</si>
  <si>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</si>
  <si>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</si>
  <si>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</si>
  <si>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</si>
  <si>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</si>
  <si>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</si>
  <si>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</si>
  <si>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</si>
  <si>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</si>
  <si>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</si>
  <si>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</si>
  <si>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</si>
  <si>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</si>
  <si>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</si>
  <si>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</si>
  <si>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</si>
  <si>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</si>
  <si>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</si>
  <si>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</si>
  <si>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</si>
  <si>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</si>
  <si>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</si>
  <si>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</si>
  <si>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</si>
  <si>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</si>
  <si>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</si>
  <si>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</si>
  <si>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</si>
  <si>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</si>
  <si>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</si>
  <si>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</si>
  <si>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</si>
  <si>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</si>
  <si>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</si>
  <si>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</si>
  <si>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</si>
  <si>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</si>
  <si>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</si>
  <si>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</si>
  <si>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</si>
  <si>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</si>
  <si>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</si>
  <si>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</si>
  <si>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</si>
  <si>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</si>
  <si>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</si>
  <si>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</si>
  <si>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</si>
  <si>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</si>
  <si>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</si>
  <si>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</si>
  <si>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</si>
  <si>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</si>
  <si>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</si>
  <si>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</si>
  <si>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</si>
  <si>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</si>
  <si>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</si>
  <si>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</si>
  <si>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</si>
  <si>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</si>
  <si>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</si>
  <si>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</si>
  <si>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</si>
  <si>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</si>
  <si>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</si>
  <si>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</si>
  <si>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</si>
  <si>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</si>
  <si>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</si>
  <si>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</si>
  <si>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</si>
  <si>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</si>
  <si>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</si>
  <si>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</si>
  <si>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</si>
  <si>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</si>
  <si>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</si>
  <si>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</si>
  <si>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</si>
  <si>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</si>
  <si>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</si>
  <si>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</si>
  <si>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</si>
  <si>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</si>
  <si>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</si>
  <si>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</si>
  <si>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</si>
  <si>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</si>
  <si>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</si>
  <si>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</si>
  <si>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</si>
  <si>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</si>
  <si>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</si>
  <si>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</si>
  <si>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</si>
  <si>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</si>
  <si>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</si>
  <si>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</si>
  <si>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</si>
  <si>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</si>
  <si>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</si>
  <si>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</si>
  <si>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</si>
  <si>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</si>
  <si>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</si>
  <si>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</si>
  <si>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</si>
  <si>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</si>
  <si>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</si>
  <si>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</si>
  <si>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</si>
  <si>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</si>
  <si>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</si>
  <si>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</si>
  <si>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</si>
  <si>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</si>
  <si>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</si>
  <si>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</si>
  <si>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</si>
  <si>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</si>
  <si>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</si>
  <si>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</si>
  <si>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</si>
  <si>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</si>
  <si>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</si>
  <si>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</si>
  <si>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</si>
  <si>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</si>
  <si>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</si>
  <si>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</si>
  <si>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</si>
  <si>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</si>
  <si>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</si>
  <si>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</si>
  <si>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</si>
  <si>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</si>
  <si>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</si>
  <si>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</si>
  <si>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</si>
  <si>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</si>
  <si>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</si>
  <si>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</si>
  <si>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</si>
  <si>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</si>
  <si>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</si>
  <si>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</si>
  <si>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</si>
  <si>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</si>
  <si>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</si>
  <si>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</si>
  <si>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</si>
  <si>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</si>
  <si>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</si>
  <si>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</si>
  <si>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</si>
  <si>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</si>
  <si>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</si>
  <si>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</si>
  <si>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</si>
  <si>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</si>
  <si>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</si>
  <si>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</si>
  <si>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</si>
  <si>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</si>
  <si>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</si>
  <si>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</si>
  <si>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</si>
  <si>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</si>
  <si>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</si>
  <si>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</si>
  <si>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</si>
  <si>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</si>
  <si>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</si>
  <si>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</si>
  <si>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</si>
  <si>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</si>
  <si>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</si>
  <si>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</si>
  <si>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</si>
  <si>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</si>
  <si>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</si>
  <si>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</si>
  <si>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</si>
  <si>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</si>
  <si>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</si>
  <si>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</si>
  <si>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</si>
  <si>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</si>
  <si>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</si>
  <si>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</si>
  <si>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</si>
  <si>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</si>
  <si>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</si>
  <si>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</si>
  <si>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</si>
  <si>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</si>
  <si>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</si>
  <si>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</si>
  <si>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</si>
  <si>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</si>
  <si>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</si>
  <si>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</si>
  <si>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</si>
  <si>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</si>
  <si>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</si>
  <si>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</si>
  <si>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</si>
  <si>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</si>
  <si>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</si>
  <si>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</si>
  <si>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</si>
  <si>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</si>
  <si>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</si>
  <si>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</si>
  <si>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</si>
  <si>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</si>
  <si>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</si>
  <si>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</si>
  <si>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</si>
  <si>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</si>
  <si>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</si>
  <si>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</si>
  <si>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</si>
  <si>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</si>
  <si>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</si>
  <si>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</si>
  <si>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</si>
  <si>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</si>
  <si>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</si>
  <si>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</si>
  <si>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</si>
  <si>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</si>
  <si>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</si>
  <si>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</si>
  <si>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</si>
  <si>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</si>
  <si>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</si>
  <si>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</si>
  <si>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</si>
  <si>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</si>
  <si>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</si>
  <si>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</si>
  <si>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</si>
  <si>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</si>
  <si>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</si>
  <si>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</si>
  <si>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</si>
  <si>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</si>
  <si>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</si>
  <si>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</si>
  <si>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</si>
  <si>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</si>
  <si>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</si>
  <si>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</si>
  <si>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</si>
  <si>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</si>
  <si>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</si>
  <si>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</si>
  <si>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</si>
  <si>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</si>
  <si>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</si>
  <si>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</si>
  <si>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</si>
  <si>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</si>
  <si>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</si>
  <si>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</si>
  <si>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</si>
  <si>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</si>
  <si>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</si>
  <si>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</si>
  <si>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</si>
  <si>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</si>
  <si>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</si>
  <si>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</si>
  <si>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</si>
  <si>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</si>
  <si>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</si>
  <si>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</si>
  <si>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</si>
  <si>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</si>
  <si>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</si>
  <si>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</si>
  <si>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</si>
  <si>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</si>
  <si>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</si>
  <si>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</si>
  <si>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</si>
  <si>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</si>
  <si>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</si>
  <si>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</si>
  <si>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</si>
  <si>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</si>
  <si>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</si>
  <si>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</si>
  <si>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</si>
  <si>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</si>
  <si>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</si>
  <si>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</si>
  <si>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</si>
  <si>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</si>
  <si>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</si>
  <si>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</si>
  <si>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</si>
  <si>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</si>
  <si>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</si>
  <si>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</si>
  <si>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</si>
  <si>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</si>
  <si>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</si>
  <si>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</si>
  <si>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</si>
  <si>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</si>
  <si>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</si>
  <si>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</si>
  <si>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</si>
  <si>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</si>
  <si>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</si>
  <si>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</si>
  <si>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</si>
  <si>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</si>
  <si>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</si>
  <si>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</si>
  <si>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</si>
  <si>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</si>
  <si>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</si>
  <si>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</si>
  <si>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</si>
  <si>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</si>
  <si>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</si>
  <si>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</si>
  <si>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</si>
  <si>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</si>
  <si>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</si>
  <si>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</si>
  <si>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</si>
  <si>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</si>
  <si>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</si>
  <si>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</si>
  <si>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</si>
  <si>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</si>
  <si>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</si>
  <si>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</si>
  <si>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</si>
  <si>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</si>
  <si>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</si>
  <si>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</si>
  <si>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</si>
  <si>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</si>
  <si>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</si>
  <si>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</si>
  <si>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</si>
  <si>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</si>
  <si>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</si>
  <si>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</si>
  <si>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</si>
  <si>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</si>
  <si>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</si>
  <si>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</si>
  <si>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</si>
  <si>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</si>
  <si>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</si>
  <si>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</si>
  <si>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</si>
  <si>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</si>
  <si>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</si>
  <si>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</si>
  <si>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</si>
  <si>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</si>
  <si>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</si>
  <si>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</si>
  <si>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</si>
  <si>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</si>
  <si>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</si>
  <si>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</si>
  <si>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</si>
  <si>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</si>
  <si>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</si>
  <si>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</si>
  <si>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</si>
  <si>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</si>
  <si>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</si>
  <si>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</si>
  <si>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</si>
  <si>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</si>
  <si>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</si>
  <si>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</si>
  <si>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</si>
  <si>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</si>
  <si>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</si>
  <si>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</si>
  <si>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</si>
  <si>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</si>
  <si>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</si>
  <si>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</si>
  <si>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</si>
  <si>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</si>
  <si>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</si>
  <si>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</si>
  <si>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</si>
  <si>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</si>
  <si>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</si>
  <si>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</si>
  <si>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</si>
  <si>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</si>
  <si>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</si>
  <si>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</si>
  <si>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</si>
  <si>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</si>
  <si>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</si>
  <si>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</si>
  <si>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</si>
  <si>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</si>
  <si>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</si>
  <si>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</si>
  <si>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</si>
  <si>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</si>
  <si>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</si>
  <si>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</si>
  <si>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</si>
  <si>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</si>
  <si>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</si>
  <si>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</si>
  <si>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</si>
  <si>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</si>
  <si>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</si>
  <si>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</si>
  <si>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</si>
  <si>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</si>
  <si>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</si>
  <si>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</si>
  <si>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</si>
  <si>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</si>
  <si>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</si>
  <si>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</si>
  <si>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</si>
  <si>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</si>
  <si>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</si>
  <si>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</si>
  <si>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</si>
  <si>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</si>
  <si>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</si>
  <si>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</si>
  <si>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</si>
  <si>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</si>
  <si>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</si>
  <si>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</si>
  <si>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</si>
  <si>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</si>
  <si>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</si>
  <si>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</si>
  <si>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</si>
  <si>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</si>
  <si>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</si>
  <si>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</si>
  <si>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</si>
  <si>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</si>
  <si>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</si>
  <si>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</si>
  <si>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</si>
  <si>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</si>
  <si>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</si>
  <si>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</si>
  <si>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</si>
  <si>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</si>
  <si>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</si>
  <si>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</si>
  <si>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</si>
  <si>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</si>
  <si>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</si>
  <si>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</si>
  <si>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</si>
  <si>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</si>
  <si>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</si>
  <si>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</si>
  <si>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</si>
  <si>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</si>
  <si>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</si>
  <si>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</si>
  <si>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</si>
  <si>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</si>
  <si>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</si>
  <si>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</si>
  <si>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</si>
  <si>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</si>
  <si>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</si>
  <si>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</si>
  <si>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</si>
  <si>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</si>
  <si>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</si>
  <si>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</si>
  <si>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</si>
  <si>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</si>
  <si>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</si>
  <si>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</si>
  <si>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</si>
  <si>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</si>
  <si>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</si>
  <si>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</si>
  <si>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</si>
  <si>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</si>
  <si>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</si>
  <si>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</si>
  <si>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</si>
  <si>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</si>
  <si>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</si>
  <si>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</si>
  <si>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</si>
  <si>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</si>
  <si>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</si>
  <si>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</si>
  <si>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</si>
  <si>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</si>
  <si>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</si>
  <si>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</si>
  <si>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</si>
  <si>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</si>
  <si>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</si>
  <si>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</si>
  <si>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</si>
  <si>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</si>
  <si>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</si>
  <si>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</si>
  <si>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</si>
  <si>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</si>
  <si>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</si>
  <si>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</si>
  <si>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</si>
  <si>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</si>
  <si>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</si>
  <si>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</si>
  <si>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</si>
  <si>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</si>
  <si>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</si>
  <si>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</si>
  <si>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</si>
  <si>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</si>
  <si>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</si>
  <si>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</si>
  <si>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</si>
  <si>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</si>
  <si>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</si>
  <si>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</si>
  <si>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</si>
  <si>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</si>
  <si>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</si>
  <si>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</si>
  <si>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</si>
  <si>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</si>
  <si>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</si>
  <si>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</si>
  <si>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</si>
  <si>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</si>
  <si>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</si>
  <si>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</si>
  <si>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</si>
  <si>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</si>
  <si>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</si>
  <si>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</si>
  <si>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</si>
  <si>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</si>
  <si>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</si>
  <si>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</si>
  <si>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</si>
  <si>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</si>
  <si>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</si>
  <si>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</si>
  <si>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</si>
  <si>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</si>
  <si>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</si>
  <si>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</si>
  <si>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</si>
  <si>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</si>
  <si>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</si>
  <si>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</si>
  <si>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</si>
  <si>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</si>
  <si>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</si>
  <si>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</si>
  <si>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</si>
  <si>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</si>
  <si>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</si>
  <si>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</si>
  <si>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</si>
  <si>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</si>
  <si>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</si>
  <si>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</si>
  <si>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</si>
  <si>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</si>
  <si>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</si>
  <si>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</si>
  <si>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</si>
  <si>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</si>
  <si>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</si>
  <si>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</si>
  <si>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</si>
  <si>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</si>
  <si>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</si>
  <si>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</si>
  <si>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</si>
  <si>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</si>
  <si>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</si>
  <si>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</si>
  <si>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</si>
  <si>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</si>
  <si>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</si>
  <si>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</si>
  <si>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</si>
  <si>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</si>
  <si>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</si>
  <si>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</si>
  <si>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</si>
  <si>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</si>
  <si>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</si>
  <si>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</si>
  <si>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</si>
  <si>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</si>
  <si>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</si>
  <si>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</si>
  <si>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</si>
  <si>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</si>
  <si>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</si>
  <si>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</si>
  <si>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</si>
  <si>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</si>
  <si>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</si>
  <si>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</si>
  <si>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</si>
  <si>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</si>
  <si>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</si>
  <si>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</si>
  <si>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</si>
  <si>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</si>
  <si>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</si>
  <si>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</si>
  <si>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</si>
  <si>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</si>
  <si>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</si>
  <si>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</si>
  <si>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</si>
  <si>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</si>
  <si>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</si>
  <si>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</si>
  <si>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</si>
  <si>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</si>
  <si>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</si>
  <si>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</si>
  <si>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</si>
  <si>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</si>
  <si>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</si>
  <si>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</si>
  <si>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</si>
  <si>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</si>
  <si>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</si>
  <si>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</si>
  <si>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</si>
  <si>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</si>
  <si>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</si>
  <si>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</si>
  <si>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</si>
  <si>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</si>
  <si>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</si>
  <si>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</si>
  <si>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</si>
  <si>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</si>
  <si>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</si>
  <si>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</si>
  <si>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</si>
  <si>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</si>
  <si>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</si>
  <si>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</si>
  <si>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</si>
  <si>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</si>
  <si>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</si>
  <si>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</si>
  <si>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</si>
  <si>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</si>
  <si>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</si>
  <si>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</si>
  <si>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</si>
  <si>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</si>
  <si>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</si>
  <si>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</si>
  <si>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</si>
  <si>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</si>
  <si>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</si>
  <si>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</si>
  <si>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</si>
  <si>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</si>
  <si>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</si>
  <si>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</si>
  <si>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</si>
  <si>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</si>
  <si>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</si>
  <si>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</si>
  <si>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</si>
  <si>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</si>
  <si>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</si>
  <si>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</si>
  <si>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</si>
  <si>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</si>
  <si>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</si>
  <si>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</si>
  <si>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</si>
  <si>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</si>
  <si>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</si>
  <si>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</si>
  <si>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</si>
  <si>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</si>
  <si>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</si>
  <si>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</si>
  <si>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</si>
  <si>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</si>
  <si>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</si>
  <si>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</si>
  <si>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</si>
  <si>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</si>
  <si>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</si>
  <si>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</si>
  <si>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</si>
  <si>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</si>
  <si>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</si>
  <si>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</si>
  <si>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</si>
  <si>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</si>
  <si>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</si>
  <si>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</si>
  <si>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</si>
  <si>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</si>
  <si>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</si>
  <si>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</si>
  <si>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</si>
  <si>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</si>
  <si>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</si>
  <si>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</si>
  <si>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</si>
  <si>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</si>
  <si>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</si>
  <si>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</si>
  <si>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</si>
  <si>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</si>
  <si>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</si>
  <si>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</si>
  <si>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</si>
  <si>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</si>
  <si>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</si>
  <si>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</si>
  <si>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</si>
  <si>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</si>
  <si>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</si>
  <si>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</si>
  <si>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</si>
  <si>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</si>
  <si>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</si>
  <si>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</si>
  <si>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</si>
  <si>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</si>
  <si>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</si>
  <si>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</si>
  <si>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</si>
  <si>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</si>
  <si>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</si>
  <si>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</si>
  <si>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</si>
  <si>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</si>
  <si>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</si>
  <si>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</si>
  <si>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</si>
  <si>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</si>
  <si>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</si>
  <si>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</si>
  <si>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</si>
  <si>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</si>
  <si>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</si>
  <si>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</si>
  <si>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</si>
  <si>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</si>
  <si>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</si>
  <si>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</si>
  <si>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</si>
  <si>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</si>
  <si>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</si>
  <si>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</si>
  <si>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</si>
  <si>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</si>
  <si>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</si>
  <si>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</si>
  <si>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</si>
  <si>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</si>
  <si>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</si>
  <si>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</si>
  <si>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</si>
  <si>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</si>
  <si>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</si>
  <si>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</si>
  <si>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</si>
  <si>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</si>
  <si>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</si>
  <si>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</si>
  <si>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</si>
  <si>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</si>
  <si>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</si>
  <si>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</si>
  <si>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</si>
  <si>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</si>
  <si>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</si>
  <si>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</si>
  <si>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</si>
  <si>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</si>
  <si>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</si>
  <si>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</si>
  <si>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</si>
  <si>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</si>
  <si>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</si>
  <si>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</si>
  <si>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</si>
  <si>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</si>
  <si>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</si>
  <si>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</si>
  <si>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</si>
  <si>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</si>
  <si>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</si>
  <si>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</si>
  <si>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</si>
  <si>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</si>
  <si>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</si>
  <si>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</si>
  <si>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</si>
  <si>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</si>
  <si>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</si>
  <si>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</si>
  <si>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</si>
  <si>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</si>
  <si>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</si>
  <si>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</si>
  <si>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</si>
  <si>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</si>
  <si>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</si>
  <si>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</si>
  <si>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</si>
  <si>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</si>
  <si>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</si>
  <si>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</si>
  <si>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</si>
  <si>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</si>
  <si>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</si>
  <si>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</si>
  <si>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</si>
  <si>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</si>
  <si>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</si>
  <si>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</si>
  <si>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</si>
  <si>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</si>
  <si>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</si>
  <si>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</si>
  <si>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</si>
  <si>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</si>
  <si>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</si>
  <si>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</si>
  <si>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</si>
  <si>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</si>
  <si>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</si>
  <si>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</si>
  <si>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</si>
  <si>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</si>
  <si>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</si>
  <si>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</si>
  <si>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</si>
  <si>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</si>
  <si>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</si>
  <si>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</si>
  <si>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</si>
  <si>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</si>
  <si>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</si>
  <si>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</si>
  <si>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</si>
  <si>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</si>
  <si>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</si>
  <si>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</si>
  <si>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</si>
  <si>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</si>
  <si>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</si>
  <si>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</si>
  <si>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</si>
  <si>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</si>
  <si>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</si>
  <si>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</si>
  <si>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</si>
  <si>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</si>
  <si>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</si>
  <si>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</si>
  <si>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</si>
  <si>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</si>
  <si>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</si>
  <si>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</si>
  <si>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</si>
  <si>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</si>
  <si>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</si>
  <si>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</si>
  <si>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</si>
  <si>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</si>
  <si>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</si>
  <si>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</si>
  <si>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</si>
  <si>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</si>
  <si>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</si>
  <si>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</si>
  <si>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</si>
  <si>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</si>
  <si>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</si>
  <si>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</si>
  <si>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</si>
  <si>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</si>
  <si>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</si>
  <si>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</si>
  <si>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</si>
  <si>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</si>
  <si>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</si>
  <si>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</si>
  <si>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</si>
  <si>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</si>
  <si>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</si>
  <si>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</si>
  <si>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</si>
  <si>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</si>
  <si>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</si>
  <si>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</si>
  <si>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</si>
  <si>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</si>
  <si>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</si>
  <si>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</si>
  <si>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</si>
  <si>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</si>
  <si>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</si>
  <si>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</si>
  <si>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</si>
  <si>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</si>
  <si>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</si>
  <si>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</si>
  <si>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</si>
  <si>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</si>
  <si>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</si>
  <si>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</si>
  <si>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</si>
  <si>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</si>
  <si>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</si>
  <si>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</si>
  <si>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</si>
  <si>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</si>
  <si>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</si>
  <si>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</si>
  <si>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</si>
  <si>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</si>
  <si>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</si>
  <si>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</si>
  <si>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</si>
  <si>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</si>
  <si>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</si>
  <si>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</si>
  <si>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</si>
  <si>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</si>
  <si>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</si>
  <si>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</si>
  <si>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</si>
  <si>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</si>
  <si>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</si>
  <si>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</si>
  <si>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</si>
  <si>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</si>
  <si>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</si>
  <si>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</si>
  <si>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</si>
  <si>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</si>
  <si>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</si>
  <si>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</si>
  <si>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</si>
  <si>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</si>
  <si>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</si>
  <si>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</si>
  <si>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</si>
  <si>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</si>
  <si>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</si>
  <si>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</si>
  <si>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</si>
  <si>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</si>
  <si>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</si>
  <si>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</si>
  <si>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</si>
  <si>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</si>
  <si>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</si>
  <si>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</si>
  <si>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</si>
  <si>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</si>
  <si>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</si>
  <si>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</si>
  <si>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</si>
  <si>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</si>
  <si>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</si>
  <si>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</si>
  <si>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</si>
  <si>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</si>
  <si>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</si>
  <si>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</si>
  <si>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</si>
  <si>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</si>
  <si>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</si>
  <si>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</si>
  <si>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</si>
  <si>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</si>
  <si>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</si>
  <si>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</si>
  <si>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</si>
  <si>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</si>
  <si>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</si>
  <si>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</si>
  <si>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</si>
  <si>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</si>
  <si>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</si>
  <si>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</si>
  <si>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</si>
  <si>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</si>
  <si>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</si>
  <si>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</si>
  <si>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</si>
  <si>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</si>
  <si>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</si>
  <si>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</si>
  <si>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</si>
  <si>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</si>
  <si>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</si>
  <si>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</si>
  <si>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</si>
  <si>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</si>
  <si>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</si>
  <si>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</si>
  <si>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</si>
  <si>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</si>
  <si>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</si>
  <si>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</si>
  <si>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</si>
  <si>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</si>
  <si>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</si>
  <si>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</si>
  <si>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</si>
  <si>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</si>
  <si>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</si>
  <si>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</si>
  <si>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</si>
  <si>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</si>
  <si>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</si>
  <si>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</si>
  <si>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</si>
  <si>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</si>
  <si>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</si>
  <si>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</si>
  <si>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</si>
  <si>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</si>
  <si>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</si>
  <si>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</si>
  <si>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</si>
  <si>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</si>
  <si>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</si>
  <si>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</si>
  <si>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</si>
  <si>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</si>
  <si>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</si>
  <si>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</si>
  <si>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</si>
  <si>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</si>
  <si>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</si>
  <si>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</si>
  <si>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</si>
  <si>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</si>
  <si>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</si>
  <si>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</si>
  <si>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</si>
  <si>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</si>
  <si>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</si>
  <si>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</si>
  <si>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</si>
  <si>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</si>
  <si>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</si>
  <si>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</si>
  <si>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</si>
  <si>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</si>
  <si>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</si>
  <si>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</si>
  <si>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</si>
  <si>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</si>
  <si>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</si>
  <si>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</si>
  <si>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</si>
  <si>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</si>
  <si>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</si>
  <si>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</si>
  <si>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</si>
  <si>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</si>
  <si>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</si>
  <si>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</si>
  <si>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</si>
  <si>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</si>
  <si>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</si>
  <si>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</si>
  <si>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</si>
  <si>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</si>
  <si>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</si>
  <si>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</si>
  <si>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</si>
  <si>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</si>
  <si>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</si>
  <si>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</si>
  <si>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</si>
  <si>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</si>
  <si>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</si>
  <si>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</si>
  <si>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</si>
  <si>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</si>
  <si>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</si>
  <si>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</si>
  <si>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</si>
  <si>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</si>
  <si>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</si>
  <si>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</si>
  <si>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</si>
  <si>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</si>
  <si>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</si>
  <si>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</si>
  <si>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</si>
  <si>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</si>
  <si>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</si>
  <si>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</si>
  <si>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</si>
  <si>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</si>
  <si>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</si>
  <si>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</si>
  <si>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</si>
  <si>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</si>
  <si>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</si>
  <si>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</si>
  <si>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</si>
  <si>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</si>
  <si>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</si>
  <si>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</si>
  <si>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</si>
  <si>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</si>
  <si>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</si>
  <si>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</si>
  <si>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</si>
  <si>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</si>
  <si>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</si>
  <si>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</si>
  <si>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</si>
  <si>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</si>
  <si>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</si>
  <si>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</si>
  <si>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</si>
  <si>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</si>
  <si>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</si>
  <si>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</si>
  <si>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</si>
  <si>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</si>
  <si>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</si>
  <si>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</si>
  <si>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</si>
  <si>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</si>
  <si>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</si>
  <si>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</si>
  <si>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</si>
  <si>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</si>
  <si>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</si>
  <si>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</si>
  <si>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</si>
  <si>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</si>
  <si>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</si>
  <si>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</si>
  <si>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</si>
  <si>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</si>
  <si>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</si>
  <si>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</si>
  <si>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</si>
  <si>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</si>
  <si>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</si>
  <si>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</si>
  <si>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</si>
  <si>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</si>
  <si>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</si>
  <si>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</si>
  <si>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</si>
  <si>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</si>
  <si>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</si>
  <si>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</si>
  <si>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</si>
  <si>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</si>
  <si>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</si>
  <si>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</si>
  <si>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</si>
  <si>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</si>
  <si>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</si>
  <si>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</si>
  <si>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</si>
  <si>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</si>
  <si>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</si>
  <si>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</si>
  <si>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</si>
  <si>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</si>
  <si>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</si>
  <si>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</si>
  <si>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</si>
  <si>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</si>
  <si>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</si>
  <si>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</si>
  <si>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</si>
  <si>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</si>
  <si>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</si>
  <si>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</si>
  <si>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</si>
  <si>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</si>
  <si>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</si>
  <si>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</si>
  <si>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</si>
  <si>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</si>
  <si>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</si>
  <si>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</si>
  <si>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</si>
  <si>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</si>
  <si>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</si>
  <si>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</si>
  <si>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</si>
  <si>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</si>
  <si>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</si>
  <si>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</si>
  <si>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</si>
  <si>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</si>
  <si>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</si>
  <si>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</si>
  <si>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</si>
  <si>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</si>
  <si>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</si>
  <si>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</si>
  <si>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</si>
  <si>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</si>
  <si>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</si>
  <si>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</si>
  <si>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</si>
  <si>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</si>
  <si>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</si>
  <si>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</si>
  <si>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</si>
  <si>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</si>
  <si>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</si>
  <si>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</si>
  <si>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</si>
  <si>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</si>
  <si>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</si>
  <si>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</si>
  <si>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</si>
  <si>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</si>
  <si>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</si>
  <si>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</si>
  <si>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</si>
  <si>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</si>
  <si>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</si>
  <si>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</si>
  <si>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</si>
  <si>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</si>
  <si>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</si>
  <si>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</si>
  <si>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</si>
  <si>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</si>
  <si>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</si>
  <si>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</si>
  <si>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</si>
  <si>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</si>
  <si>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</si>
  <si>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</si>
  <si>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</si>
  <si>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</si>
  <si>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</si>
  <si>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</si>
  <si>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</si>
  <si>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</si>
  <si>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</si>
  <si>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</si>
  <si>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</si>
  <si>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</si>
  <si>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</si>
  <si>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</si>
  <si>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</si>
  <si>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</si>
  <si>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</si>
  <si>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</si>
  <si>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</si>
  <si>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</si>
  <si>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</si>
  <si>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</si>
  <si>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</si>
  <si>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</si>
  <si>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</si>
  <si>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</si>
  <si>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</si>
  <si>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</si>
  <si>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</si>
  <si>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</si>
  <si>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</si>
  <si>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</si>
  <si>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</si>
  <si>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</si>
  <si>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</si>
  <si>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</si>
  <si>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</si>
  <si>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</si>
  <si>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</si>
  <si>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</si>
  <si>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</si>
  <si>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</si>
  <si>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</si>
  <si>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</si>
  <si>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</si>
  <si>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</si>
  <si>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</si>
  <si>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</si>
  <si>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</si>
  <si>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</si>
  <si>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</si>
  <si>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</si>
  <si>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</si>
  <si>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</si>
  <si>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</si>
  <si>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</si>
  <si>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</si>
  <si>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</si>
  <si>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</si>
  <si>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</si>
  <si>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</si>
  <si>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</si>
  <si>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</si>
  <si>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</si>
  <si>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</si>
  <si>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</si>
  <si>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</si>
  <si>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</si>
  <si>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</si>
  <si>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</si>
  <si>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</si>
  <si>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</si>
  <si>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</si>
  <si>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</si>
  <si>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</si>
  <si>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</si>
  <si>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</si>
  <si>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</si>
  <si>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</si>
  <si>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</si>
  <si>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</si>
  <si>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</si>
  <si>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</si>
  <si>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</si>
  <si>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</si>
  <si>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</si>
  <si>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</si>
  <si>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</si>
  <si>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</si>
  <si>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</si>
  <si>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</si>
  <si>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</si>
  <si>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</si>
  <si>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</si>
  <si>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</si>
  <si>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</si>
  <si>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</si>
  <si>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</si>
  <si>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</si>
  <si>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</si>
  <si>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</si>
  <si>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</si>
  <si>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</si>
  <si>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</si>
  <si>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</si>
  <si>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</si>
  <si>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</si>
  <si>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</si>
  <si>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</si>
  <si>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</si>
  <si>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</si>
  <si>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</si>
  <si>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</si>
  <si>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</si>
  <si>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</si>
  <si>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</si>
  <si>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</si>
  <si>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</si>
  <si>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</si>
  <si>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</si>
  <si>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</si>
  <si>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</si>
  <si>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</si>
  <si>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</si>
  <si>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</si>
  <si>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</si>
  <si>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</si>
  <si>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</si>
  <si>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</si>
  <si>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</si>
  <si>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</si>
  <si>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</si>
  <si>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</si>
  <si>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</si>
  <si>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</si>
  <si>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</si>
  <si>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</si>
  <si>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</si>
  <si>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</si>
  <si>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</si>
  <si>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</si>
  <si>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</si>
  <si>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</si>
  <si>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</si>
  <si>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</si>
  <si>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</si>
  <si>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</si>
  <si>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</si>
  <si>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</si>
  <si>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</si>
  <si>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</si>
  <si>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</si>
  <si>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</si>
  <si>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</si>
  <si>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</si>
  <si>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</si>
  <si>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</si>
  <si>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</si>
  <si>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</si>
  <si>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</si>
  <si>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</si>
  <si>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</si>
  <si>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</si>
  <si>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</si>
  <si>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</si>
  <si>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</si>
  <si>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</si>
  <si>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</si>
  <si>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</si>
  <si>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</si>
  <si>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</si>
  <si>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</si>
  <si>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</si>
  <si>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</si>
  <si>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</si>
  <si>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</si>
  <si>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</si>
  <si>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</si>
  <si>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</si>
  <si>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</si>
  <si>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</si>
  <si>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</si>
  <si>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</si>
  <si>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</si>
  <si>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</si>
  <si>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</si>
  <si>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</si>
  <si>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</si>
  <si>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</si>
  <si>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</si>
  <si>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</si>
  <si>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</si>
  <si>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</si>
  <si>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</si>
  <si>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</si>
  <si>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</si>
  <si>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</si>
  <si>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</si>
  <si>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</si>
  <si>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</si>
  <si>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</si>
  <si>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</si>
  <si>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</si>
  <si>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</si>
  <si>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</si>
  <si>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</si>
  <si>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</si>
  <si>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</si>
  <si>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</si>
  <si>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</si>
  <si>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</si>
  <si>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</si>
  <si>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</si>
  <si>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</si>
  <si>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</si>
  <si>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</si>
  <si>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</si>
  <si>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</si>
  <si>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</si>
  <si>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</si>
  <si>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</si>
  <si>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</si>
  <si>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</si>
  <si>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</si>
  <si>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</si>
  <si>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</si>
  <si>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</si>
  <si>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</si>
  <si>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</si>
  <si>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</si>
  <si>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</si>
  <si>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</si>
  <si>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</si>
  <si>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</si>
  <si>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</si>
  <si>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</si>
  <si>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</si>
  <si>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</si>
  <si>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</si>
  <si>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</si>
  <si>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</si>
  <si>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</si>
  <si>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</si>
  <si>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</si>
  <si>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</si>
  <si>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</si>
  <si>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</si>
  <si>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</si>
  <si>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</si>
  <si>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</si>
  <si>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</si>
  <si>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</si>
  <si>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</si>
  <si>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</si>
  <si>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</si>
  <si>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</si>
  <si>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</si>
  <si>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</si>
  <si>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</si>
  <si>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</si>
  <si>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</si>
  <si>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</si>
  <si>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</si>
  <si>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</si>
  <si>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</si>
  <si>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</si>
  <si>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</si>
  <si>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</si>
  <si>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</si>
  <si>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</si>
  <si>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</si>
  <si>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</si>
  <si>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</si>
  <si>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</si>
  <si>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</si>
  <si>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</si>
  <si>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</si>
  <si>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</si>
  <si>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</si>
  <si>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</si>
  <si>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</si>
  <si>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</si>
  <si>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</si>
  <si>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</si>
  <si>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</si>
  <si>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</si>
  <si>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</si>
  <si>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</si>
  <si>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</si>
  <si>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</si>
  <si>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</si>
  <si>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</si>
  <si>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</si>
  <si>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</si>
  <si>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</si>
  <si>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</si>
  <si>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</si>
  <si>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</si>
  <si>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</si>
  <si>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</si>
  <si>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</si>
  <si>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</si>
  <si>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</si>
  <si>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</si>
  <si>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</si>
  <si>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</si>
  <si>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</si>
  <si>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</si>
  <si>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</si>
  <si>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</si>
  <si>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</si>
  <si>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</si>
  <si>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</si>
  <si>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</si>
  <si>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</si>
  <si>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</si>
  <si>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</si>
  <si>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</si>
  <si>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</si>
  <si>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</si>
  <si>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</si>
  <si>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</si>
  <si>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</si>
  <si>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</si>
  <si>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</si>
  <si>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</si>
  <si>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</si>
  <si>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</si>
  <si>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</si>
  <si>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</si>
  <si>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</si>
  <si>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</si>
  <si>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</si>
  <si>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</si>
  <si>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</si>
  <si>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</si>
  <si>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</si>
  <si>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</si>
  <si>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</si>
  <si>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</si>
  <si>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</si>
  <si>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</si>
  <si>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</si>
  <si>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</si>
  <si>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</si>
  <si>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</si>
  <si>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</si>
  <si>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</si>
  <si>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</si>
  <si>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</si>
  <si>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</si>
  <si>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</si>
  <si>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</si>
  <si>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</si>
  <si>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</si>
  <si>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</si>
  <si>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</si>
  <si>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</si>
  <si>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</si>
  <si>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</si>
  <si>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</si>
  <si>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</si>
  <si>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</si>
  <si>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</si>
  <si>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</si>
  <si>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</si>
  <si>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</si>
  <si>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</si>
  <si>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</si>
  <si>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</si>
  <si>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</si>
  <si>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</si>
  <si>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</si>
  <si>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</si>
  <si>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</si>
  <si>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</si>
  <si>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</si>
  <si>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</si>
  <si>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</si>
  <si>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</si>
  <si>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</si>
  <si>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</si>
  <si>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</si>
  <si>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</si>
  <si>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</si>
  <si>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</si>
  <si>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</si>
  <si>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</si>
  <si>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</si>
  <si>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</si>
  <si>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</si>
  <si>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</si>
  <si>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</si>
  <si>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</si>
  <si>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</si>
  <si>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</si>
  <si>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</si>
  <si>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</si>
  <si>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</si>
  <si>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</si>
  <si>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</si>
  <si>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</si>
  <si>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</si>
  <si>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</si>
  <si>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</si>
  <si>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</si>
  <si>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</si>
  <si>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</si>
  <si>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</si>
  <si>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</si>
  <si>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</si>
  <si>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</si>
  <si>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</si>
  <si>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</si>
  <si>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</si>
  <si>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</si>
  <si>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</si>
  <si>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</si>
  <si>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</si>
  <si>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</si>
  <si>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</si>
  <si>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</si>
  <si>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</si>
  <si>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</si>
  <si>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</si>
  <si>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</si>
  <si>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</si>
  <si>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</si>
  <si>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</si>
  <si>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</si>
  <si>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</si>
  <si>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</si>
  <si>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</si>
  <si>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</si>
  <si>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</si>
  <si>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</si>
  <si>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</si>
  <si>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</si>
  <si>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</si>
  <si>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</si>
  <si>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</si>
  <si>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</si>
  <si>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</si>
  <si>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</si>
  <si>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</si>
  <si>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</si>
  <si>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</si>
  <si>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</si>
  <si>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</si>
  <si>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</si>
  <si>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</si>
  <si>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</si>
  <si>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</si>
  <si>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</si>
  <si>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</si>
  <si>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</si>
  <si>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</si>
  <si>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</si>
  <si>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</si>
  <si>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</si>
  <si>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</si>
  <si>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</si>
  <si>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</si>
  <si>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</si>
  <si>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</si>
  <si>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</si>
  <si>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</si>
  <si>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</si>
  <si>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</si>
  <si>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</si>
  <si>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</si>
  <si>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</si>
  <si>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</si>
  <si>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</si>
  <si>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</si>
  <si>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</si>
  <si>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</si>
  <si>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</si>
  <si>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</si>
  <si>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</si>
  <si>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</si>
  <si>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</si>
  <si>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</si>
  <si>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</si>
  <si>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</si>
  <si>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</si>
  <si>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</si>
  <si>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</si>
  <si>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</si>
  <si>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</si>
  <si>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</si>
  <si>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</si>
  <si>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</si>
  <si>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</si>
  <si>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</si>
  <si>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</si>
  <si>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</si>
  <si>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</si>
  <si>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</si>
  <si>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</si>
  <si>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</si>
  <si>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</si>
  <si>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</si>
  <si>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</si>
  <si>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</si>
  <si>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</si>
  <si>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</si>
  <si>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</si>
  <si>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</si>
  <si>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</si>
  <si>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</si>
  <si>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</si>
  <si>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</si>
  <si>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</si>
  <si>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</si>
  <si>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</si>
  <si>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</si>
  <si>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</si>
  <si>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</si>
  <si>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</si>
  <si>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</si>
  <si>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</si>
  <si>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</si>
  <si>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</si>
  <si>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</si>
  <si>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</si>
  <si>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</si>
  <si>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</si>
  <si>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</si>
  <si>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</si>
  <si>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</si>
  <si>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</si>
  <si>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</si>
  <si>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</si>
  <si>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</si>
  <si>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</si>
  <si>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</si>
  <si>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</si>
  <si>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</si>
  <si>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</si>
  <si>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</si>
  <si>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</si>
  <si>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</si>
  <si>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</si>
  <si>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</si>
  <si>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</si>
  <si>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</si>
  <si>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</si>
  <si>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</si>
  <si>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</si>
  <si>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</si>
  <si>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</si>
  <si>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</si>
  <si>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</si>
  <si>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</si>
  <si>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</si>
  <si>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</si>
  <si>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</si>
  <si>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</si>
  <si>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</si>
  <si>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</si>
  <si>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</si>
  <si>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</si>
  <si>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</si>
  <si>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</si>
  <si>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</si>
  <si>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</si>
  <si>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</si>
  <si>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</si>
  <si>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</si>
  <si>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</si>
  <si>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</si>
  <si>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</si>
  <si>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</si>
  <si>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</si>
  <si>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</si>
  <si>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</si>
  <si>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</si>
  <si>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</si>
  <si>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</si>
  <si>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</si>
  <si>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</si>
  <si>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</si>
  <si>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</si>
  <si>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</si>
  <si>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</si>
  <si>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</si>
  <si>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</si>
  <si>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</si>
  <si>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</si>
  <si>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</si>
  <si>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</si>
  <si>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</si>
  <si>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</si>
  <si>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</si>
  <si>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</si>
  <si>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</si>
  <si>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</si>
  <si>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</si>
  <si>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</si>
  <si>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</si>
  <si>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</si>
  <si>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</si>
  <si>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</si>
  <si>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</si>
  <si>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</si>
  <si>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</si>
  <si>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</si>
  <si>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</si>
  <si>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</si>
  <si>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</si>
  <si>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</si>
  <si>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</si>
  <si>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</si>
  <si>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</si>
  <si>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</si>
  <si>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</si>
  <si>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</si>
  <si>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</si>
  <si>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</si>
  <si>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</si>
  <si>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</si>
  <si>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</si>
  <si>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</si>
  <si>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</si>
  <si>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</si>
  <si>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</si>
  <si>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</si>
  <si>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</si>
  <si>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</si>
  <si>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</si>
  <si>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</si>
  <si>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</si>
  <si>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</si>
  <si>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</si>
  <si>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</si>
  <si>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</si>
  <si>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</si>
  <si>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</si>
  <si>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</si>
  <si>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</si>
  <si>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</si>
  <si>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</si>
  <si>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</si>
  <si>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</si>
  <si>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</si>
  <si>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</si>
  <si>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</si>
  <si>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</si>
  <si>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</si>
  <si>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</si>
  <si>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</si>
  <si>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</si>
  <si>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</si>
  <si>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</si>
  <si>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</si>
  <si>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</si>
  <si>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</si>
  <si>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</si>
  <si>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</si>
  <si>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</si>
  <si>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</si>
  <si>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</si>
  <si>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</si>
  <si>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</si>
  <si>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</si>
  <si>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</si>
  <si>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</si>
  <si>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</si>
  <si>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</si>
  <si>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</si>
  <si>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</si>
  <si>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</si>
  <si>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</si>
  <si>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</si>
  <si>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</si>
  <si>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</si>
  <si>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</si>
  <si>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</si>
  <si>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</si>
  <si>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</si>
  <si>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</si>
  <si>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</si>
  <si>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</si>
  <si>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</si>
  <si>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</si>
  <si>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</si>
  <si>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</si>
  <si>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</si>
  <si>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</si>
  <si>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</si>
  <si>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</si>
  <si>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</si>
  <si>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</si>
  <si>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</si>
  <si>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</si>
  <si>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</si>
  <si>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</si>
  <si>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</si>
  <si>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</si>
  <si>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</si>
  <si>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</si>
  <si>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</si>
  <si>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</si>
  <si>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</si>
  <si>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</si>
  <si>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</si>
  <si>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</si>
  <si>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</si>
  <si>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</si>
  <si>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</si>
  <si>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</si>
  <si>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</si>
  <si>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</si>
  <si>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</si>
  <si>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</si>
  <si>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</si>
  <si>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</si>
  <si>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</si>
  <si>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</si>
  <si>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</si>
  <si>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</si>
  <si>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</si>
  <si>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</si>
  <si>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</si>
  <si>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</si>
  <si>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</si>
  <si>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</si>
  <si>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</si>
  <si>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</si>
  <si>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</si>
  <si>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</si>
  <si>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</si>
  <si>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</si>
  <si>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</si>
  <si>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</si>
  <si>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</si>
  <si>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</si>
  <si>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</si>
  <si>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</si>
  <si>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</si>
  <si>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</si>
  <si>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</si>
  <si>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</si>
  <si>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</si>
  <si>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</si>
  <si>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</si>
  <si>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</si>
  <si>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</si>
  <si>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</si>
  <si>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</si>
  <si>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</si>
  <si>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</si>
  <si>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</si>
  <si>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</si>
  <si>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</si>
  <si>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</si>
  <si>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</si>
  <si>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</si>
  <si>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</si>
  <si>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</si>
  <si>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</si>
  <si>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</si>
  <si>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</si>
  <si>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</si>
  <si>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</si>
  <si>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</si>
  <si>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</si>
  <si>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</si>
  <si>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</si>
  <si>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</si>
  <si>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</si>
  <si>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</si>
  <si>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</si>
  <si>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</si>
  <si>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</si>
  <si>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</si>
  <si>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</si>
  <si>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</si>
  <si>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</si>
  <si>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</si>
  <si>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</si>
  <si>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</si>
  <si>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</si>
  <si>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</si>
  <si>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</si>
  <si>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</si>
  <si>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</si>
  <si>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</si>
  <si>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</si>
  <si>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</si>
  <si>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</si>
  <si>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</si>
  <si>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</si>
  <si>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</si>
  <si>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</si>
  <si>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</si>
  <si>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</si>
  <si>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</si>
  <si>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</si>
  <si>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</si>
  <si>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</si>
  <si>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</si>
  <si>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</si>
  <si>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</si>
  <si>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</si>
  <si>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</si>
  <si>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</si>
  <si>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</si>
  <si>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</si>
  <si>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</si>
  <si>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</si>
  <si>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</si>
  <si>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</si>
  <si>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</si>
  <si>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</si>
  <si>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</si>
  <si>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</si>
  <si>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</si>
  <si>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</si>
  <si>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</si>
  <si>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</si>
  <si>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</si>
  <si>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</si>
  <si>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</si>
  <si>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</si>
  <si>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</si>
  <si>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</si>
  <si>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</si>
  <si>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</si>
  <si>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</si>
  <si>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</si>
  <si>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</si>
  <si>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</si>
  <si>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</si>
  <si>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</si>
  <si>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</si>
  <si>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</si>
  <si>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</si>
  <si>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</si>
  <si>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</si>
  <si>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</si>
  <si>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</si>
  <si>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</si>
  <si>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</si>
  <si>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</si>
  <si>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</si>
  <si>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</si>
  <si>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</si>
  <si>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</si>
  <si>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</si>
  <si>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</si>
  <si>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</si>
  <si>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</si>
  <si>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</si>
  <si>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</si>
  <si>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</si>
  <si>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</si>
  <si>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</si>
  <si>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</si>
  <si>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</si>
  <si>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</si>
  <si>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</si>
  <si>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</si>
  <si>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</si>
  <si>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</si>
  <si>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</si>
  <si>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</si>
  <si>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</si>
  <si>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</si>
  <si>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</si>
  <si>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</si>
  <si>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</si>
  <si>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</si>
  <si>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</si>
  <si>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</si>
  <si>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</si>
  <si>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</si>
  <si>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</si>
  <si>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</si>
  <si>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</si>
  <si>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</si>
  <si>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</si>
  <si>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</si>
  <si>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</si>
  <si>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</si>
  <si>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</si>
  <si>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</si>
  <si>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</si>
  <si>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</si>
  <si>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</si>
  <si>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</si>
  <si>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</si>
  <si>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</si>
  <si>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</si>
  <si>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</si>
  <si>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</si>
  <si>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</si>
  <si>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</si>
  <si>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</si>
  <si>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</si>
  <si>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</si>
  <si>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</si>
  <si>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</si>
  <si>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</si>
  <si>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</si>
  <si>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</si>
  <si>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</si>
  <si>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</si>
  <si>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</si>
  <si>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</si>
  <si>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</si>
  <si>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</si>
  <si>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</si>
  <si>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</si>
  <si>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</si>
  <si>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</si>
  <si>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</si>
  <si>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</si>
  <si>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</si>
  <si>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</si>
  <si>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</si>
  <si>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</si>
  <si>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</si>
  <si>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</si>
  <si>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</si>
  <si>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</si>
  <si>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</si>
  <si>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</si>
  <si>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</si>
  <si>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</si>
  <si>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</si>
  <si>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</si>
  <si>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</si>
  <si>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</si>
  <si>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</si>
  <si>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</si>
  <si>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</si>
  <si>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</si>
  <si>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</si>
  <si>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</si>
  <si>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</si>
  <si>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</si>
  <si>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</si>
  <si>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</si>
  <si>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</si>
  <si>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</si>
  <si>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</si>
  <si>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</si>
  <si>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</si>
  <si>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</si>
  <si>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</si>
  <si>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</si>
  <si>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</si>
  <si>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</si>
  <si>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</si>
  <si>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</si>
  <si>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</si>
  <si>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</si>
  <si>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</si>
  <si>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</si>
  <si>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</si>
  <si>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</si>
  <si>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</si>
  <si>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</si>
  <si>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</si>
  <si>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</si>
  <si>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</si>
  <si>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</si>
  <si>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</si>
  <si>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</si>
  <si>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</si>
  <si>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</si>
  <si>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</si>
  <si>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</si>
  <si>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</si>
  <si>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</si>
  <si>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</si>
  <si>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</si>
  <si>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</si>
  <si>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</si>
  <si>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</si>
  <si>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</si>
  <si>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</si>
  <si>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</si>
  <si>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</si>
  <si>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</si>
  <si>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</si>
  <si>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</si>
  <si>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</si>
  <si>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</si>
  <si>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</si>
  <si>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</si>
  <si>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</si>
  <si>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</si>
  <si>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</si>
  <si>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</si>
  <si>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</si>
  <si>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</si>
  <si>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</si>
  <si>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</si>
  <si>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</si>
  <si>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</si>
  <si>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</si>
  <si>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</si>
  <si>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</si>
  <si>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</si>
  <si>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</si>
  <si>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</si>
  <si>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</si>
  <si>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</si>
  <si>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</si>
  <si>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</si>
  <si>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</si>
  <si>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</si>
  <si>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</si>
  <si>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</si>
  <si>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</si>
  <si>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</si>
  <si>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</si>
  <si>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</si>
  <si>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</si>
  <si>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</si>
  <si>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</si>
  <si>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</si>
  <si>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</si>
  <si>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</si>
  <si>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</si>
  <si>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</si>
  <si>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</si>
  <si>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</si>
  <si>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</si>
  <si>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</si>
  <si>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</si>
  <si>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</si>
  <si>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</si>
  <si>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</si>
  <si>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</si>
  <si>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</si>
  <si>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</si>
  <si>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</si>
  <si>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</si>
  <si>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</si>
  <si>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</si>
  <si>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</si>
  <si>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</si>
  <si>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</si>
  <si>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</si>
  <si>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</si>
  <si>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</si>
  <si>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</si>
  <si>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</si>
  <si>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</si>
  <si>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</si>
  <si>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</si>
  <si>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</si>
  <si>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</si>
  <si>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</si>
  <si>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</si>
  <si>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</si>
  <si>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</si>
  <si>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</si>
  <si>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</si>
  <si>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</si>
  <si>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</si>
  <si>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</si>
  <si>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</si>
  <si>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</si>
  <si>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</si>
  <si>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</si>
  <si>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</si>
  <si>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</si>
  <si>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</si>
  <si>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</si>
  <si>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</si>
  <si>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</si>
  <si>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</si>
  <si>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</si>
  <si>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</si>
  <si>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</si>
  <si>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</si>
  <si>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</si>
  <si>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</si>
  <si>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</si>
  <si>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</si>
  <si>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</si>
  <si>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</si>
  <si>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</si>
  <si>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</si>
  <si>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</si>
  <si>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</si>
  <si>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</si>
  <si>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</si>
  <si>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</si>
  <si>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</si>
  <si>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</si>
  <si>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</si>
  <si>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</si>
  <si>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</si>
  <si>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</si>
  <si>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</si>
  <si>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</si>
  <si>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</si>
  <si>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</si>
  <si>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</si>
  <si>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</si>
  <si>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</si>
  <si>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</si>
  <si>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</si>
  <si>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</si>
  <si>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</si>
  <si>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</si>
  <si>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</si>
  <si>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</si>
  <si>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</si>
  <si>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</si>
  <si>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</si>
  <si>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</si>
  <si>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</si>
  <si>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</si>
  <si>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</si>
  <si>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</si>
  <si>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</si>
  <si>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</si>
  <si>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</si>
  <si>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</si>
  <si>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</si>
  <si>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</si>
  <si>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</si>
  <si>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</si>
  <si>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</si>
  <si>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</si>
  <si>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</si>
  <si>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</si>
  <si>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</si>
  <si>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</si>
  <si>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</si>
  <si>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</si>
  <si>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</si>
  <si>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</si>
  <si>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</si>
  <si>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</si>
  <si>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</si>
  <si>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</si>
  <si>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</si>
  <si>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</si>
  <si>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</si>
  <si>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</si>
  <si>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</si>
  <si>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</si>
  <si>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</si>
  <si>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</si>
  <si>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</si>
  <si>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</si>
  <si>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</si>
  <si>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</si>
  <si>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</si>
  <si>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</si>
  <si>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</si>
  <si>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</si>
  <si>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</si>
  <si>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</si>
  <si>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</si>
  <si>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</si>
  <si>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</si>
  <si>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</si>
  <si>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</si>
  <si>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</si>
  <si>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</si>
  <si>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</si>
  <si>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</si>
  <si>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</si>
  <si>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</si>
  <si>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</si>
  <si>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</si>
  <si>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</si>
  <si>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</si>
  <si>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</si>
  <si>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</si>
  <si>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</si>
  <si>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</si>
  <si>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</si>
  <si>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</si>
  <si>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</si>
  <si>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</si>
  <si>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</si>
  <si>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</si>
  <si>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</si>
  <si>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</si>
  <si>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</si>
  <si>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</si>
  <si>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</si>
  <si>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</si>
  <si>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</si>
  <si>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</si>
  <si>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</si>
  <si>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</si>
  <si>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</si>
  <si>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</si>
  <si>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</si>
  <si>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</si>
  <si>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</si>
  <si>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</si>
  <si>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</si>
  <si>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</si>
  <si>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</si>
  <si>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</si>
  <si>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</si>
  <si>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</si>
  <si>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</si>
  <si>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</si>
  <si>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</si>
  <si>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</si>
  <si>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</si>
  <si>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</si>
  <si>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</si>
  <si>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</si>
  <si>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</si>
  <si>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</si>
  <si>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</si>
  <si>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</si>
  <si>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</si>
  <si>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</si>
  <si>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</si>
  <si>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</si>
  <si>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</si>
  <si>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</si>
  <si>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</si>
  <si>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</si>
  <si>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</si>
  <si>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</si>
  <si>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</si>
  <si>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</si>
  <si>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</si>
  <si>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</si>
  <si>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</si>
  <si>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</si>
  <si>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</si>
  <si>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</si>
  <si>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</si>
  <si>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</si>
  <si>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</si>
  <si>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</si>
  <si>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</si>
  <si>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</si>
  <si>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</si>
  <si>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</si>
  <si>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</si>
  <si>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</si>
  <si>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</si>
  <si>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</si>
  <si>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</si>
  <si>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</si>
  <si>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</si>
  <si>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</si>
  <si>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</si>
  <si>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</si>
  <si>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</si>
  <si>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</si>
  <si>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</si>
  <si>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</si>
  <si>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</si>
  <si>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</si>
  <si>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</si>
  <si>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</si>
  <si>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</si>
  <si>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</si>
  <si>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</si>
  <si>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</si>
  <si>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</si>
  <si>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</si>
  <si>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</si>
  <si>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</si>
  <si>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</si>
  <si>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</si>
  <si>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</si>
  <si>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</si>
  <si>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</si>
  <si>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</si>
  <si>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</si>
  <si>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</si>
  <si>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</si>
  <si>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</si>
  <si>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</si>
  <si>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</si>
  <si>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</si>
  <si>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</si>
  <si>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</si>
  <si>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</si>
  <si>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</si>
  <si>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</si>
  <si>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</si>
  <si>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</si>
  <si>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</si>
  <si>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</si>
  <si>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</si>
  <si>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</si>
  <si>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</si>
  <si>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</si>
  <si>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</si>
  <si>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</si>
  <si>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</si>
  <si>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</si>
  <si>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</si>
  <si>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</si>
  <si>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</si>
  <si>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</si>
  <si>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</si>
  <si>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</si>
  <si>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</si>
  <si>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</si>
  <si>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</si>
  <si>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</si>
  <si>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</si>
  <si>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</si>
  <si>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</si>
  <si>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</si>
  <si>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</si>
  <si>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</si>
  <si>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</si>
  <si>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</si>
  <si>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</si>
  <si>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</si>
  <si>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</si>
  <si>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</si>
  <si>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</si>
  <si>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</si>
  <si>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</si>
  <si>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</si>
  <si>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</si>
  <si>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</si>
  <si>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</si>
  <si>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</si>
  <si>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</si>
  <si>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</si>
  <si>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</si>
  <si>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</si>
  <si>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</si>
  <si>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</si>
  <si>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</si>
  <si>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</si>
  <si>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</si>
  <si>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</si>
  <si>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</si>
  <si>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</si>
  <si>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</si>
  <si>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</si>
  <si>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</si>
  <si>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</si>
  <si>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</si>
  <si>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</si>
  <si>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</si>
  <si>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</si>
  <si>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</si>
  <si>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</si>
  <si>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</si>
  <si>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</si>
  <si>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</si>
  <si>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</si>
  <si>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</si>
  <si>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</si>
  <si>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</si>
  <si>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</si>
  <si>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</si>
  <si>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</si>
  <si>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</si>
  <si>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</si>
  <si>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</si>
  <si>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</si>
  <si>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</si>
  <si>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</si>
  <si>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</si>
  <si>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</si>
  <si>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</si>
  <si>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</si>
  <si>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</si>
  <si>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</si>
  <si>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</si>
  <si>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</si>
  <si>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</si>
  <si>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</si>
  <si>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</si>
  <si>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</si>
  <si>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</si>
  <si>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</si>
  <si>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</si>
  <si>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</si>
  <si>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</si>
  <si>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</si>
  <si>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</si>
  <si>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</si>
  <si>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</si>
  <si>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</si>
  <si>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</si>
  <si>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</si>
  <si>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</si>
  <si>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</si>
  <si>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</si>
  <si>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</si>
  <si>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</si>
  <si>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</si>
  <si>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</si>
  <si>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</si>
  <si>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</si>
  <si>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</si>
  <si>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</si>
  <si>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</si>
  <si>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</si>
  <si>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</si>
  <si>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</si>
  <si>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</si>
  <si>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</si>
  <si>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</si>
  <si>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</si>
  <si>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</si>
  <si>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</si>
  <si>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</si>
  <si>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</si>
  <si>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</si>
  <si>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</si>
  <si>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</si>
  <si>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</si>
  <si>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</si>
  <si>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</si>
  <si>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</si>
  <si>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</si>
  <si>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</si>
  <si>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</si>
  <si>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</si>
  <si>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</si>
  <si>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</si>
  <si>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</si>
  <si>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</si>
  <si>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</si>
  <si>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</si>
  <si>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</si>
  <si>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</si>
  <si>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</si>
  <si>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</si>
  <si>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</si>
  <si>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</si>
  <si>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</si>
  <si>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</si>
  <si>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</si>
  <si>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</si>
  <si>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</si>
  <si>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</si>
  <si>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</si>
  <si>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</si>
  <si>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</si>
  <si>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</si>
  <si>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</si>
  <si>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</si>
  <si>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</si>
  <si>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</si>
  <si>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</si>
  <si>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</si>
  <si>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</si>
  <si>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</si>
  <si>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</si>
  <si>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</si>
  <si>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</si>
  <si>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</si>
  <si>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</si>
  <si>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</si>
  <si>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</si>
  <si>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</si>
  <si>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</si>
  <si>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</si>
  <si>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</si>
  <si>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</si>
  <si>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</si>
  <si>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</si>
  <si>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</si>
  <si>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</si>
  <si>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</si>
  <si>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</si>
  <si>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</si>
  <si>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</si>
  <si>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</si>
  <si>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</si>
  <si>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</si>
  <si>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</si>
  <si>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</si>
  <si>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</si>
  <si>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</si>
  <si>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</si>
  <si>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</si>
  <si>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</si>
  <si>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</si>
  <si>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</si>
  <si>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</si>
  <si>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</si>
  <si>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</si>
  <si>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</si>
  <si>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</si>
  <si>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</si>
  <si>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</si>
  <si>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</si>
  <si>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</si>
  <si>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</si>
  <si>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</si>
  <si>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</si>
  <si>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</si>
  <si>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</si>
  <si>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</si>
  <si>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</si>
  <si>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</si>
  <si>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</si>
  <si>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</si>
  <si>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</si>
  <si>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</si>
  <si>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</si>
  <si>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</si>
  <si>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</si>
  <si>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</si>
  <si>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</si>
  <si>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</si>
  <si>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</si>
  <si>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</si>
  <si>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</si>
  <si>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</si>
  <si>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</si>
  <si>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</si>
  <si>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</si>
  <si>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</si>
  <si>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</si>
  <si>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</si>
  <si>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</si>
  <si>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</si>
  <si>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</si>
  <si>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</si>
  <si>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</si>
  <si>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</si>
  <si>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</si>
  <si>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</si>
  <si>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</si>
  <si>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</si>
  <si>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</si>
  <si>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</si>
  <si>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</si>
  <si>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</si>
  <si>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</si>
  <si>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</si>
  <si>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</si>
  <si>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</si>
  <si>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</si>
  <si>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</si>
  <si>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</si>
  <si>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</si>
  <si>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</si>
  <si>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</si>
  <si>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</si>
  <si>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</si>
  <si>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</si>
  <si>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</si>
  <si>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</si>
  <si>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</si>
  <si>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</si>
  <si>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</si>
  <si>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</si>
  <si>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</si>
  <si>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</si>
  <si>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</si>
  <si>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</si>
  <si>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</si>
  <si>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</si>
  <si>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</si>
  <si>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</si>
  <si>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</si>
  <si>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</si>
  <si>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</si>
  <si>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</si>
  <si>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</si>
  <si>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</si>
  <si>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</si>
  <si>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</si>
  <si>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</si>
  <si>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</si>
  <si>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</si>
  <si>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</si>
  <si>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</si>
  <si>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</si>
  <si>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</si>
  <si>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</si>
  <si>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</si>
  <si>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</si>
  <si>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</si>
  <si>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</si>
  <si>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</si>
  <si>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</si>
  <si>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</si>
  <si>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</si>
  <si>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</si>
  <si>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</si>
  <si>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</si>
  <si>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</si>
  <si>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</si>
  <si>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</si>
  <si>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</si>
  <si>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</si>
  <si>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</si>
  <si>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</si>
  <si>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</si>
  <si>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</si>
  <si>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</si>
  <si>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</si>
  <si>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</si>
  <si>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</si>
  <si>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</si>
  <si>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</si>
  <si>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</si>
  <si>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</si>
  <si>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</si>
  <si>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</si>
  <si>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</si>
  <si>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</si>
  <si>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</si>
  <si>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</si>
  <si>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</si>
  <si>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</si>
  <si>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</si>
  <si>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</si>
  <si>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</si>
  <si>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</si>
  <si>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</si>
  <si>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</si>
  <si>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</si>
  <si>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</si>
  <si>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</si>
  <si>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</si>
  <si>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</si>
  <si>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</si>
  <si>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</si>
  <si>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</si>
  <si>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</si>
  <si>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</si>
  <si>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</si>
  <si>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</si>
  <si>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</si>
  <si>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</si>
  <si>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</si>
  <si>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</si>
  <si>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</si>
  <si>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</si>
  <si>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</si>
  <si>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</si>
  <si>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</si>
  <si>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</si>
  <si>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</si>
  <si>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</si>
  <si>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</si>
  <si>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</si>
  <si>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</si>
  <si>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</si>
  <si>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</si>
  <si>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</si>
  <si>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</si>
  <si>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</si>
  <si>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</si>
  <si>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</si>
  <si>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</si>
  <si>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</si>
  <si>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</si>
  <si>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</si>
  <si>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</si>
  <si>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</si>
  <si>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</si>
  <si>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</si>
  <si>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</si>
  <si>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</si>
  <si>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</si>
  <si>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</si>
  <si>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</si>
  <si>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</si>
  <si>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</si>
  <si>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</si>
  <si>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</si>
  <si>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</si>
  <si>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</si>
  <si>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</si>
  <si>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</si>
  <si>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</si>
  <si>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</si>
  <si>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</si>
  <si>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</si>
  <si>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</si>
  <si>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</si>
  <si>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</si>
  <si>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</si>
  <si>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</si>
  <si>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</si>
  <si>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</si>
  <si>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</si>
  <si>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</si>
  <si>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</si>
  <si>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</si>
  <si>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</si>
  <si>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</si>
  <si>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</si>
  <si>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</si>
  <si>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</si>
  <si>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</si>
  <si>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</si>
  <si>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</si>
  <si>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</si>
  <si>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</si>
  <si>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</si>
  <si>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</si>
  <si>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</si>
  <si>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</si>
  <si>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</si>
  <si>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</si>
  <si>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</si>
  <si>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</si>
  <si>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</si>
  <si>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</si>
  <si>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</si>
  <si>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</si>
  <si>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</si>
  <si>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</si>
  <si>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</si>
  <si>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</si>
  <si>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</si>
  <si>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</si>
  <si>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</si>
  <si>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</si>
  <si>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</si>
  <si>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</si>
  <si>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</si>
  <si>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</si>
  <si>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</si>
  <si>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</si>
  <si>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</si>
  <si>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</si>
  <si>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</si>
  <si>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</si>
  <si>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</si>
  <si>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</si>
  <si>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</si>
  <si>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</si>
  <si>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</si>
  <si>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</si>
  <si>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</si>
  <si>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</si>
  <si>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</si>
  <si>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</si>
  <si>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</si>
  <si>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</si>
  <si>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</si>
  <si>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</si>
  <si>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</si>
  <si>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</si>
  <si>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</si>
  <si>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</si>
  <si>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</si>
  <si>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</si>
  <si>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</si>
  <si>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</si>
  <si>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</si>
  <si>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</si>
  <si>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</si>
  <si>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</si>
  <si>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</si>
  <si>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</si>
  <si>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</si>
  <si>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</si>
  <si>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</si>
  <si>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</si>
  <si>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</si>
  <si>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</si>
  <si>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</si>
  <si>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</si>
  <si>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</si>
  <si>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</si>
  <si>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</si>
  <si>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</si>
  <si>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</si>
  <si>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</si>
  <si>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</si>
  <si>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</si>
  <si>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</si>
  <si>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</si>
  <si>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</si>
  <si>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</si>
  <si>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</si>
  <si>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</si>
  <si>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</si>
  <si>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</si>
  <si>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</si>
  <si>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</si>
  <si>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</si>
  <si>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</si>
  <si>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</si>
  <si>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</si>
  <si>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</si>
  <si>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</si>
  <si>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</si>
  <si>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</si>
  <si>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</si>
  <si>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</si>
  <si>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</si>
  <si>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</si>
  <si>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</si>
  <si>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</si>
  <si>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</si>
  <si>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</si>
  <si>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</si>
  <si>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</si>
  <si>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</si>
  <si>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</si>
  <si>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</si>
  <si>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</si>
  <si>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</si>
  <si>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</si>
  <si>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</si>
  <si>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</si>
  <si>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</si>
  <si>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</si>
  <si>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</si>
  <si>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</si>
  <si>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</si>
  <si>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</si>
  <si>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</si>
  <si>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</si>
  <si>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</si>
  <si>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</si>
  <si>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</si>
  <si>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</si>
  <si>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</si>
  <si>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</si>
  <si>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</si>
  <si>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</si>
  <si>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</si>
  <si>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</si>
  <si>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</si>
  <si>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</si>
  <si>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</si>
  <si>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</si>
  <si>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</si>
  <si>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</si>
  <si>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</si>
  <si>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</si>
  <si>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</si>
  <si>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</si>
  <si>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</si>
  <si>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</si>
  <si>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</si>
  <si>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</si>
  <si>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</si>
  <si>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</si>
  <si>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</si>
  <si>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</si>
  <si>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</si>
  <si>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</si>
  <si>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</si>
  <si>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</si>
  <si>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</si>
  <si>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</si>
  <si>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</si>
  <si>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</si>
  <si>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</si>
  <si>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</si>
  <si>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</si>
  <si>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</si>
  <si>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</si>
  <si>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</si>
  <si>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</si>
  <si>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</si>
  <si>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</si>
  <si>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</si>
  <si>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</si>
  <si>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</si>
  <si>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</si>
  <si>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</si>
  <si>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</si>
  <si>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</si>
  <si>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</si>
  <si>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</si>
  <si>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</si>
  <si>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</si>
  <si>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</si>
  <si>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</si>
  <si>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</si>
  <si>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</si>
  <si>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</si>
  <si>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</si>
  <si>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</si>
  <si>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</si>
  <si>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</si>
  <si>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</si>
  <si>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</si>
  <si>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</si>
  <si>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</si>
  <si>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</si>
  <si>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</si>
  <si>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</si>
  <si>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</si>
  <si>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</si>
  <si>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</si>
  <si>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</si>
  <si>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</si>
  <si>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</si>
  <si>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</si>
  <si>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</si>
  <si>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</si>
  <si>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</si>
  <si>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</si>
  <si>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</si>
  <si>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</si>
  <si>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</si>
  <si>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</si>
  <si>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</si>
  <si>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</si>
  <si>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</si>
  <si>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</si>
  <si>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</si>
  <si>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</si>
  <si>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</si>
  <si>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</si>
  <si>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</si>
  <si>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</si>
  <si>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</si>
  <si>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</si>
  <si>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</si>
  <si>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</si>
  <si>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</si>
  <si>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</si>
  <si>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</si>
  <si>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</si>
  <si>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</si>
  <si>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</si>
  <si>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</si>
  <si>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</si>
  <si>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</si>
  <si>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</si>
  <si>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</si>
  <si>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</si>
  <si>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</si>
  <si>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</si>
  <si>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</si>
  <si>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</si>
  <si>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</si>
  <si>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</si>
  <si>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</si>
  <si>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</si>
  <si>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</si>
  <si>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</si>
  <si>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</si>
  <si>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</si>
  <si>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</si>
  <si>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</si>
  <si>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</si>
  <si>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</si>
  <si>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</si>
  <si>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</si>
  <si>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</si>
  <si>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</si>
  <si>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</si>
  <si>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</si>
  <si>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</si>
  <si>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</si>
  <si>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</si>
  <si>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</si>
  <si>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</si>
  <si>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</si>
  <si>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</si>
  <si>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</si>
  <si>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</si>
  <si>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</si>
  <si>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</si>
  <si>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</si>
  <si>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</si>
  <si>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</si>
  <si>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</si>
  <si>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</si>
  <si>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</si>
  <si>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</si>
  <si>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</si>
  <si>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</si>
  <si>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</si>
  <si>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</si>
  <si>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</si>
  <si>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</si>
  <si>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</si>
  <si>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</si>
  <si>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</si>
  <si>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</si>
  <si>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</si>
  <si>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</si>
  <si>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</si>
  <si>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</si>
  <si>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</si>
  <si>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</si>
  <si>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</si>
  <si>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</si>
  <si>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</si>
  <si>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</si>
  <si>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</si>
  <si>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</si>
  <si>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</si>
  <si>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</si>
  <si>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</si>
  <si>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</si>
  <si>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</si>
  <si>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</si>
  <si>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</si>
  <si>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</si>
  <si>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</si>
  <si>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</si>
  <si>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</si>
  <si>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</si>
  <si>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</si>
  <si>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</si>
  <si>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</si>
  <si>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</si>
  <si>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</si>
  <si>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</si>
  <si>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</si>
  <si>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</si>
  <si>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</si>
  <si>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</si>
  <si>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</si>
  <si>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</si>
  <si>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</si>
  <si>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</si>
  <si>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</si>
  <si>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</si>
  <si>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</si>
  <si>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</si>
  <si>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</si>
  <si>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</si>
  <si>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</si>
  <si>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</si>
  <si>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</si>
  <si>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</si>
  <si>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</si>
  <si>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</si>
  <si>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</si>
  <si>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</si>
  <si>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</si>
  <si>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</si>
  <si>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</si>
  <si>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</si>
  <si>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</si>
  <si>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</si>
  <si>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</si>
  <si>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</si>
  <si>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</si>
  <si>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</si>
  <si>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</si>
  <si>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</si>
  <si>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</si>
  <si>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</si>
  <si>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</si>
  <si>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</si>
  <si>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</si>
  <si>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</si>
  <si>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</si>
  <si>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</si>
  <si>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</si>
  <si>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</si>
  <si>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</si>
  <si>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</si>
  <si>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</si>
  <si>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</si>
  <si>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</si>
  <si>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</si>
  <si>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</si>
  <si>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</si>
  <si>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</si>
  <si>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</si>
  <si>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</si>
  <si>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</si>
  <si>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</si>
  <si>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</si>
  <si>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</si>
  <si>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</si>
  <si>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</si>
  <si>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</si>
  <si>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</si>
  <si>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</si>
  <si>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</si>
  <si>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</si>
  <si>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</si>
  <si>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</si>
  <si>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</si>
  <si>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</si>
  <si>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</si>
  <si>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</si>
  <si>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</si>
  <si>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</si>
  <si>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</si>
  <si>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</si>
  <si>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</si>
  <si>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</si>
  <si>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</si>
  <si>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</si>
  <si>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</si>
  <si>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</si>
  <si>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</si>
  <si>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</si>
  <si>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</si>
  <si>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</si>
  <si>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</si>
  <si>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</si>
  <si>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</si>
  <si>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</si>
  <si>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</si>
  <si>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</si>
  <si>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</si>
  <si>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</si>
  <si>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</si>
  <si>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</si>
  <si>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</si>
  <si>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</si>
  <si>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</si>
  <si>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</si>
  <si>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</si>
  <si>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</si>
  <si>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</si>
  <si>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</si>
  <si>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</si>
  <si>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</si>
  <si>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</si>
  <si>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</si>
  <si>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</si>
  <si>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</si>
  <si>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</si>
  <si>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</si>
  <si>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</si>
  <si>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</si>
  <si>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</si>
  <si>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</si>
  <si>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</si>
  <si>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</si>
  <si>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</si>
  <si>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</si>
  <si>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</si>
  <si>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</si>
  <si>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</si>
  <si>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</si>
  <si>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</si>
  <si>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</si>
  <si>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</si>
  <si>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</si>
  <si>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</si>
  <si>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</si>
  <si>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</si>
  <si>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</si>
  <si>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</si>
  <si>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</si>
  <si>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</si>
  <si>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</si>
  <si>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</si>
  <si>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</si>
  <si>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</si>
  <si>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</si>
  <si>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</si>
  <si>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</si>
  <si>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</si>
  <si>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</si>
  <si>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</si>
  <si>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</si>
  <si>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</si>
  <si>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</si>
  <si>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</si>
  <si>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</si>
  <si>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</si>
  <si>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</si>
  <si>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</si>
  <si>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</si>
  <si>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</si>
  <si>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</si>
  <si>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</si>
  <si>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</si>
  <si>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</si>
  <si>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</si>
  <si>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</si>
  <si>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</si>
  <si>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</si>
  <si>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</si>
  <si>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</si>
  <si>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</si>
  <si>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</si>
  <si>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</si>
  <si>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</si>
  <si>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</si>
  <si>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</si>
  <si>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</si>
  <si>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</si>
  <si>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</si>
  <si>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</si>
  <si>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</si>
  <si>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</si>
  <si>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</si>
  <si>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</si>
  <si>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</si>
  <si>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</si>
  <si>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</si>
  <si>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</si>
  <si>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</si>
  <si>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</si>
  <si>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</si>
  <si>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</si>
  <si>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</si>
  <si>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</si>
  <si>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</si>
  <si>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</si>
  <si>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</si>
  <si>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</si>
  <si>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</si>
  <si>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</si>
  <si>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</si>
  <si>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</si>
  <si>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</si>
  <si>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</si>
  <si>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</si>
  <si>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</si>
  <si>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</si>
  <si>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</si>
  <si>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</si>
  <si>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</si>
  <si>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</si>
  <si>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</si>
  <si>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</si>
  <si>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</si>
  <si>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</si>
  <si>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</si>
  <si>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</si>
  <si>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</si>
  <si>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</si>
  <si>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</si>
  <si>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</si>
  <si>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</si>
  <si>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</si>
  <si>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</si>
  <si>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</si>
  <si>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</si>
  <si>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</si>
  <si>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</si>
  <si>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</si>
  <si>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</si>
  <si>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</si>
  <si>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</si>
  <si>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</si>
  <si>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</si>
  <si>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</si>
  <si>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</si>
  <si>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</si>
  <si>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</si>
  <si>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</si>
  <si>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</si>
  <si>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</si>
  <si>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</si>
  <si>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</si>
  <si>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</si>
  <si>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</si>
  <si>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</si>
  <si>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</si>
  <si>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</si>
  <si>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</si>
  <si>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</si>
  <si>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</si>
  <si>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</si>
  <si>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</si>
  <si>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</si>
  <si>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</si>
  <si>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</si>
  <si>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</si>
  <si>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</si>
  <si>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</si>
  <si>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</si>
  <si>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</si>
  <si>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</si>
  <si>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</si>
  <si>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</si>
  <si>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</si>
  <si>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</si>
  <si>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</si>
  <si>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</si>
  <si>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</si>
  <si>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</si>
  <si>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</si>
  <si>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</si>
  <si>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</si>
  <si>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</si>
  <si>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</si>
  <si>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</si>
  <si>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</si>
  <si>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</si>
  <si>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</si>
  <si>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</si>
  <si>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</si>
  <si>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</si>
  <si>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</si>
  <si>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</si>
  <si>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</si>
  <si>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</si>
  <si>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</si>
  <si>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</si>
  <si>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</si>
  <si>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</si>
  <si>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</si>
  <si>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</si>
  <si>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</si>
  <si>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</si>
  <si>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</si>
  <si>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</si>
  <si>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</si>
  <si>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</si>
  <si>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</si>
  <si>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</si>
  <si>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</si>
  <si>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</si>
  <si>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</si>
  <si>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</si>
  <si>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</si>
  <si>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</si>
  <si>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</si>
  <si>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</si>
  <si>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</si>
  <si>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</si>
  <si>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</si>
  <si>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</si>
  <si>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</si>
  <si>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</si>
  <si>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</si>
  <si>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</si>
  <si>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</si>
  <si>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</si>
  <si>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</si>
  <si>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</si>
  <si>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</si>
  <si>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</si>
  <si>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</si>
  <si>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</si>
  <si>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</si>
  <si>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</si>
  <si>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</si>
  <si>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</si>
  <si>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</si>
  <si>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</si>
  <si>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</si>
  <si>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</si>
  <si>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</si>
  <si>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</si>
  <si>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</si>
  <si>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</si>
  <si>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</si>
  <si>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</si>
  <si>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</si>
  <si>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</si>
  <si>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</si>
  <si>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</si>
  <si>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</si>
  <si>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</si>
  <si>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</si>
  <si>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</si>
  <si>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</si>
  <si>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</si>
  <si>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</si>
  <si>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</si>
  <si>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</si>
  <si>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</si>
  <si>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</si>
  <si>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</si>
  <si>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</si>
  <si>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</si>
  <si>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</si>
  <si>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</si>
  <si>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</si>
  <si>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</si>
  <si>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</si>
  <si>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</si>
  <si>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</si>
  <si>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</si>
  <si>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</si>
  <si>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</si>
  <si>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</si>
  <si>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</si>
  <si>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</si>
  <si>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</si>
  <si>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</si>
  <si>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</si>
  <si>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</si>
  <si>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</si>
  <si>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</si>
  <si>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</si>
  <si>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</si>
  <si>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</si>
  <si>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</si>
  <si>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</si>
  <si>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</si>
  <si>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</si>
  <si>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</si>
  <si>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</si>
  <si>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</si>
  <si>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</si>
  <si>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</si>
  <si>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</si>
  <si>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</si>
  <si>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</si>
  <si>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</si>
  <si>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</si>
  <si>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</si>
  <si>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</si>
  <si>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</si>
  <si>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</si>
  <si>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</si>
  <si>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</si>
  <si>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</si>
  <si>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</si>
  <si>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</si>
  <si>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</si>
  <si>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</si>
  <si>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</si>
  <si>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</si>
  <si>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</si>
  <si>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</si>
  <si>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</si>
  <si>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</si>
  <si>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</si>
  <si>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</si>
  <si>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</si>
  <si>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</si>
  <si>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</si>
  <si>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</si>
  <si>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</si>
  <si>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</si>
  <si>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</si>
  <si>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</si>
  <si>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</si>
  <si>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</si>
  <si>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</si>
  <si>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</si>
  <si>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</si>
  <si>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</si>
  <si>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</si>
  <si>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</si>
  <si>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</si>
  <si>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</si>
  <si>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</si>
  <si>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</si>
  <si>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</si>
  <si>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</si>
  <si>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</si>
  <si>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</si>
  <si>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</si>
  <si>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</si>
  <si>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</si>
  <si>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</si>
  <si>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</si>
  <si>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</si>
  <si>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</si>
  <si>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</si>
  <si>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</si>
  <si>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</si>
  <si>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</si>
  <si>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</si>
  <si>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</si>
  <si>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</si>
  <si>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</si>
  <si>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</si>
  <si>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</si>
  <si>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</si>
  <si>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</si>
  <si>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</si>
  <si>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</si>
  <si>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</si>
  <si>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</si>
  <si>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</si>
  <si>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</si>
  <si>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</si>
  <si>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</si>
  <si>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</si>
  <si>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</si>
  <si>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</si>
  <si>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</si>
  <si>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</si>
  <si>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</si>
  <si>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</si>
  <si>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</si>
  <si>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</si>
  <si>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</si>
  <si>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</si>
  <si>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</si>
  <si>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</si>
  <si>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</si>
  <si>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</si>
  <si>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</si>
  <si>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</si>
  <si>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</si>
  <si>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</si>
  <si>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</si>
  <si>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</si>
  <si>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</si>
  <si>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</si>
  <si>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</si>
  <si>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</si>
  <si>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</si>
  <si>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</si>
  <si>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</si>
  <si>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</si>
  <si>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</si>
  <si>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</si>
  <si>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</si>
  <si>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</si>
  <si>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</si>
  <si>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</si>
  <si>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</si>
  <si>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</si>
  <si>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</si>
  <si>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</si>
  <si>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</si>
  <si>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</si>
  <si>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</si>
  <si>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</si>
  <si>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</si>
  <si>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</si>
  <si>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</si>
  <si>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</si>
  <si>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</si>
  <si>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</si>
  <si>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</si>
  <si>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</si>
  <si>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</si>
  <si>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</si>
  <si>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</si>
  <si>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</si>
  <si>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</si>
  <si>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</si>
  <si>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</si>
  <si>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</si>
  <si>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</si>
  <si>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</si>
  <si>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</si>
  <si>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</si>
  <si>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</si>
  <si>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</si>
  <si>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</si>
  <si>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</si>
  <si>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</si>
  <si>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</si>
  <si>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</si>
  <si>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</si>
  <si>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</si>
  <si>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</si>
  <si>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</si>
  <si>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</si>
  <si>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</si>
  <si>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</si>
  <si>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</si>
  <si>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</si>
  <si>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</si>
  <si>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</si>
  <si>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</si>
  <si>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</si>
  <si>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</si>
  <si>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</si>
  <si>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</si>
  <si>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</si>
  <si>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</si>
  <si>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</si>
  <si>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</si>
  <si>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</si>
  <si>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</si>
  <si>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</si>
  <si>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</si>
  <si>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</si>
  <si>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</si>
  <si>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</si>
  <si>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</si>
  <si>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</si>
  <si>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</si>
  <si>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</si>
  <si>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</si>
  <si>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</si>
  <si>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</si>
  <si>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</si>
  <si>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</si>
  <si>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</si>
  <si>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</si>
  <si>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</si>
  <si>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</si>
  <si>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</si>
  <si>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</si>
  <si>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</si>
  <si>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</si>
  <si>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</si>
  <si>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</si>
  <si>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</si>
  <si>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</si>
  <si>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</si>
  <si>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</si>
  <si>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</si>
  <si>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</si>
  <si>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</si>
  <si>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</si>
  <si>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</si>
  <si>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</si>
  <si>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</si>
  <si>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</si>
  <si>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</si>
  <si>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</si>
  <si>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</si>
  <si>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</si>
  <si>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</si>
  <si>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</si>
  <si>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</si>
  <si>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</si>
  <si>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</si>
  <si>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</si>
  <si>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</si>
  <si>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</si>
  <si>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</si>
  <si>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</si>
  <si>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</si>
  <si>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</si>
  <si>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</si>
  <si>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</si>
  <si>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</si>
  <si>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</si>
  <si>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</si>
  <si>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</si>
  <si>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</si>
  <si>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</si>
  <si>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</si>
  <si>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</si>
  <si>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</si>
  <si>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</si>
  <si>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</si>
  <si>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</si>
  <si>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</si>
  <si>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</si>
  <si>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</si>
  <si>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</si>
  <si>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</si>
  <si>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</si>
  <si>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</si>
  <si>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</si>
  <si>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</si>
  <si>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</si>
  <si>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</si>
  <si>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</si>
  <si>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</si>
  <si>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</si>
  <si>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</si>
  <si>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</si>
  <si>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</si>
  <si>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</si>
  <si>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</si>
  <si>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</si>
  <si>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</si>
  <si>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</si>
  <si>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</si>
  <si>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</si>
  <si>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</si>
  <si>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</si>
  <si>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</si>
  <si>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</si>
  <si>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</si>
  <si>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</si>
  <si>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</si>
  <si>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</si>
  <si>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</si>
  <si>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</si>
  <si>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</si>
  <si>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</si>
  <si>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</si>
  <si>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</si>
  <si>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</si>
  <si>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</si>
  <si>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</si>
  <si>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</si>
  <si>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</si>
  <si>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</si>
  <si>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</si>
  <si>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</si>
  <si>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</si>
  <si>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</si>
  <si>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</si>
  <si>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</si>
  <si>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</si>
  <si>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</si>
  <si>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</si>
  <si>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</si>
  <si>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</si>
  <si>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</si>
  <si>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</si>
  <si>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</si>
  <si>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</si>
  <si>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</si>
  <si>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</si>
  <si>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</si>
  <si>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</si>
  <si>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</si>
  <si>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</si>
  <si>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</si>
  <si>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</si>
  <si>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</si>
  <si>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</si>
  <si>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</si>
  <si>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</si>
  <si>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</si>
  <si>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</si>
  <si>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</si>
  <si>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</si>
  <si>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</si>
  <si>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</si>
  <si>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</si>
  <si>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</si>
  <si>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</si>
  <si>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</si>
  <si>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</si>
  <si>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</si>
  <si>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</si>
  <si>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</si>
  <si>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</si>
  <si>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</si>
  <si>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</si>
  <si>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</si>
  <si>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</si>
  <si>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</si>
  <si>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</si>
  <si>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</si>
  <si>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</si>
  <si>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</si>
  <si>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</si>
  <si>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</si>
  <si>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</si>
  <si>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</si>
  <si>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</si>
  <si>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</si>
  <si>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</si>
  <si>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</si>
  <si>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</si>
  <si>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</si>
  <si>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</si>
  <si>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</si>
  <si>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</si>
  <si>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</si>
  <si>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</si>
  <si>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</si>
  <si>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</si>
  <si>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</si>
  <si>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</si>
  <si>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</si>
  <si>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</si>
  <si>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</si>
  <si>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</si>
  <si>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</si>
  <si>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</si>
  <si>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</si>
  <si>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</si>
  <si>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</si>
  <si>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</si>
  <si>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</si>
  <si>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</si>
  <si>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</si>
  <si>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</si>
  <si>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</si>
  <si>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</si>
  <si>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</si>
  <si>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</si>
  <si>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</si>
  <si>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</si>
  <si>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</si>
  <si>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</si>
  <si>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</si>
  <si>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</si>
  <si>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</si>
  <si>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</si>
  <si>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</si>
  <si>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</si>
  <si>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</si>
  <si>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</si>
  <si>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</si>
  <si>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</si>
  <si>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</si>
  <si>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</si>
  <si>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</si>
  <si>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</si>
  <si>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</si>
  <si>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</si>
  <si>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</si>
  <si>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</si>
  <si>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</si>
  <si>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</si>
  <si>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</si>
  <si>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</si>
  <si>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</si>
  <si>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</si>
  <si>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</si>
  <si>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</si>
  <si>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</si>
  <si>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</si>
  <si>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</si>
  <si>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</si>
  <si>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</si>
  <si>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</si>
  <si>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</si>
  <si>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</si>
  <si>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</si>
  <si>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</si>
  <si>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</si>
  <si>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</si>
  <si>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</si>
  <si>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</si>
  <si>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</si>
  <si>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</si>
  <si>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</si>
  <si>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</si>
  <si>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</si>
  <si>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</si>
  <si>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</si>
  <si>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</si>
  <si>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</si>
  <si>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</si>
  <si>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</si>
  <si>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</si>
  <si>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</si>
  <si>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</si>
  <si>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</si>
  <si>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</si>
  <si>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</si>
  <si>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</si>
  <si>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</si>
  <si>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</si>
  <si>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</si>
  <si>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</si>
  <si>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</si>
  <si>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</si>
  <si>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</si>
  <si>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</si>
  <si>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</si>
  <si>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</si>
  <si>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</si>
  <si>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</si>
  <si>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</si>
  <si>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</si>
  <si>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</si>
  <si>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</si>
  <si>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</si>
  <si>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</si>
  <si>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</si>
  <si>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</si>
  <si>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</si>
  <si>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</si>
  <si>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</si>
  <si>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</si>
  <si>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</si>
  <si>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</si>
  <si>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</si>
  <si>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</si>
  <si>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</si>
  <si>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</si>
  <si>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</si>
  <si>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</si>
  <si>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</si>
  <si>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</si>
  <si>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</si>
  <si>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</si>
  <si>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</si>
  <si>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</si>
  <si>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</si>
  <si>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</si>
  <si>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</si>
  <si>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</si>
  <si>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</si>
  <si>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</si>
  <si>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</si>
  <si>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</si>
  <si>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</si>
  <si>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</si>
  <si>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</si>
  <si>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</si>
  <si>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</si>
  <si>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</si>
  <si>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</si>
  <si>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</si>
  <si>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</si>
  <si>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</si>
  <si>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</si>
  <si>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</si>
  <si>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</si>
  <si>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</si>
  <si>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</si>
  <si>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</si>
  <si>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</si>
  <si>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</si>
  <si>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</si>
  <si>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</si>
  <si>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</si>
  <si>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</si>
  <si>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</si>
  <si>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</si>
  <si>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</si>
  <si>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</si>
  <si>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</si>
  <si>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</si>
  <si>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</si>
  <si>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</si>
  <si>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</si>
  <si>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</si>
  <si>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</si>
  <si>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</si>
  <si>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</si>
  <si>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</si>
  <si>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</si>
  <si>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</si>
  <si>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</si>
  <si>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</si>
  <si>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</si>
  <si>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</si>
  <si>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</si>
  <si>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</si>
  <si>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</si>
  <si>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</si>
  <si>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</si>
  <si>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</si>
  <si>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</si>
  <si>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</si>
  <si>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</si>
  <si>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</si>
  <si>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</si>
  <si>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</si>
  <si>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</si>
  <si>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</si>
  <si>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</si>
  <si>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</si>
  <si>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</si>
  <si>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</si>
  <si>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</si>
  <si>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</si>
  <si>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</si>
  <si>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</si>
  <si>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</si>
  <si>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</si>
  <si>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</si>
  <si>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</si>
  <si>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</si>
  <si>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</si>
  <si>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</si>
  <si>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</si>
  <si>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</si>
  <si>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</si>
  <si>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</si>
  <si>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</si>
  <si>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</si>
  <si>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</si>
  <si>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</si>
  <si>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</si>
  <si>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</si>
  <si>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</si>
  <si>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</si>
  <si>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</si>
  <si>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</si>
  <si>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</si>
  <si>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</si>
  <si>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</si>
  <si>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</si>
  <si>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</si>
  <si>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</si>
  <si>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</si>
  <si>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</si>
  <si>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</si>
  <si>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</si>
  <si>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</si>
  <si>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</si>
  <si>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</si>
  <si>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</si>
  <si>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</si>
  <si>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</si>
  <si>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</si>
  <si>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</si>
  <si>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</si>
  <si>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</si>
  <si>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</si>
  <si>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</si>
  <si>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</si>
  <si>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</si>
  <si>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</si>
  <si>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</si>
  <si>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</si>
  <si>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</si>
  <si>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</si>
  <si>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</si>
  <si>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</si>
  <si>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</si>
  <si>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</si>
  <si>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</si>
  <si>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</si>
  <si>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</si>
  <si>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</si>
  <si>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</si>
  <si>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</si>
  <si>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</si>
  <si>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</si>
  <si>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</si>
  <si>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</si>
  <si>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</si>
  <si>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</si>
  <si>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</si>
  <si>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</si>
  <si>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</si>
  <si>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</si>
  <si>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</si>
  <si>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</si>
  <si>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</si>
  <si>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</si>
  <si>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</si>
  <si>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</si>
  <si>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</si>
  <si>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</si>
  <si>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</si>
  <si>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</si>
  <si>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</si>
  <si>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</si>
  <si>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</si>
  <si>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</si>
  <si>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</si>
  <si>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</si>
  <si>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</si>
  <si>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</si>
  <si>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</si>
  <si>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</si>
  <si>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</si>
  <si>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</si>
  <si>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</si>
  <si>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</si>
  <si>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</si>
  <si>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</si>
  <si>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</si>
  <si>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</si>
  <si>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</si>
  <si>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</si>
  <si>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</si>
  <si>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</si>
  <si>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</si>
  <si>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</si>
  <si>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</si>
  <si>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</si>
  <si>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</si>
  <si>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</si>
  <si>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</si>
  <si>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</si>
  <si>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</si>
  <si>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</si>
  <si>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</si>
  <si>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</si>
  <si>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</si>
  <si>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</si>
  <si>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</si>
  <si>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</si>
  <si>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</si>
  <si>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</si>
  <si>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</si>
  <si>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</si>
  <si>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</si>
  <si>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</si>
  <si>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</si>
  <si>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</si>
  <si>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</si>
  <si>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</si>
  <si>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</si>
  <si>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</si>
  <si>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</si>
  <si>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</si>
  <si>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</si>
  <si>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</si>
  <si>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</si>
  <si>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</si>
  <si>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</si>
  <si>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</si>
  <si>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</si>
  <si>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</si>
  <si>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</si>
  <si>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</si>
  <si>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</si>
  <si>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</si>
  <si>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</si>
  <si>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</si>
  <si>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</si>
  <si>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</si>
  <si>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</si>
  <si>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</si>
  <si>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</si>
  <si>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</si>
  <si>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</si>
  <si>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</si>
  <si>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</si>
  <si>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</si>
  <si>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</si>
  <si>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</si>
  <si>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</si>
  <si>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</si>
  <si>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</si>
  <si>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</si>
  <si>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</si>
  <si>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</si>
  <si>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</si>
  <si>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</si>
  <si>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</si>
  <si>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</si>
  <si>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</si>
  <si>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</si>
  <si>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</si>
  <si>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</si>
  <si>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</si>
  <si>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</si>
  <si>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</si>
  <si>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</si>
  <si>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</si>
  <si>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</si>
  <si>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</si>
  <si>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</si>
  <si>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</si>
  <si>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</si>
  <si>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</si>
  <si>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</si>
  <si>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</si>
  <si>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</si>
  <si>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</si>
  <si>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</si>
  <si>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</si>
  <si>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</si>
  <si>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</si>
  <si>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</si>
  <si>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</si>
  <si>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</si>
  <si>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</si>
  <si>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</si>
  <si>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</si>
  <si>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</si>
  <si>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</si>
  <si>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</si>
  <si>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</si>
  <si>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</si>
  <si>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</si>
  <si>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</si>
  <si>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</si>
  <si>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</si>
  <si>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</si>
  <si>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</si>
  <si>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</si>
  <si>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</si>
  <si>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</si>
  <si>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</si>
  <si>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</si>
  <si>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</si>
  <si>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</si>
  <si>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</si>
  <si>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</si>
  <si>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</si>
  <si>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</si>
  <si>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</si>
  <si>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</si>
  <si>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</si>
  <si>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</si>
  <si>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</si>
  <si>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</si>
  <si>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</si>
  <si>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</si>
  <si>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</si>
  <si>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</si>
  <si>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</si>
  <si>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</si>
  <si>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</si>
  <si>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</si>
  <si>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</si>
  <si>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</si>
  <si>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</si>
  <si>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</si>
  <si>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</si>
  <si>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</si>
  <si>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</si>
  <si>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</si>
  <si>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</si>
  <si>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</si>
  <si>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</si>
  <si>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</si>
  <si>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</si>
  <si>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</si>
  <si>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</si>
  <si>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</si>
  <si>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</si>
  <si>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</si>
  <si>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</si>
  <si>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</si>
  <si>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</si>
  <si>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</si>
  <si>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</si>
  <si>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</si>
  <si>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</si>
  <si>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</si>
  <si>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</si>
  <si>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</si>
  <si>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</si>
  <si>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</si>
  <si>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</si>
  <si>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</si>
  <si>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</si>
  <si>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</si>
  <si>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</si>
  <si>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</si>
  <si>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</si>
  <si>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</si>
  <si>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</si>
  <si>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</si>
  <si>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</si>
  <si>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</si>
  <si>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</si>
  <si>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</si>
  <si>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</si>
  <si>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</si>
  <si>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</si>
  <si>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</si>
  <si>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</si>
  <si>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</si>
  <si>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</si>
  <si>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</si>
  <si>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</si>
  <si>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</si>
  <si>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</si>
  <si>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</si>
  <si>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</si>
  <si>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</si>
  <si>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</si>
  <si>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</si>
  <si>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</si>
  <si>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</si>
  <si>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</si>
  <si>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</si>
  <si>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</si>
  <si>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</si>
  <si>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</si>
  <si>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</si>
  <si>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</si>
  <si>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</si>
  <si>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</si>
  <si>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</si>
  <si>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</si>
  <si>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</si>
  <si>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</si>
  <si>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</si>
  <si>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</si>
  <si>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</si>
  <si>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</si>
  <si>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</si>
  <si>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</si>
  <si>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</si>
  <si>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</si>
  <si>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</si>
  <si>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</si>
  <si>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</si>
  <si>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</si>
  <si>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</si>
  <si>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</si>
  <si>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</si>
  <si>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</si>
  <si>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</si>
  <si>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</si>
  <si>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</si>
  <si>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</si>
  <si>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</si>
  <si>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</si>
  <si>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</si>
  <si>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</si>
  <si>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</si>
  <si>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</si>
  <si>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</si>
  <si>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</si>
  <si>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</si>
  <si>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</si>
  <si>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</si>
  <si>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</si>
  <si>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</si>
  <si>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</si>
  <si>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</si>
  <si>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</si>
  <si>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</si>
  <si>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</si>
  <si>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</si>
  <si>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</si>
  <si>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</si>
  <si>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</si>
  <si>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</si>
  <si>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</si>
  <si>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</si>
  <si>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</si>
  <si>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</si>
  <si>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</si>
  <si>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</si>
  <si>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</si>
  <si>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</si>
  <si>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</si>
  <si>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</si>
  <si>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</si>
  <si>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</si>
  <si>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</si>
  <si>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</si>
  <si>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</si>
  <si>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</si>
  <si>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</si>
  <si>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</si>
  <si>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</si>
  <si>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</si>
  <si>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</si>
  <si>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</si>
  <si>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</si>
  <si>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</si>
  <si>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</si>
  <si>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</si>
  <si>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</si>
  <si>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</si>
  <si>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</si>
  <si>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</si>
  <si>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</si>
  <si>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</si>
  <si>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</si>
  <si>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</si>
  <si>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</si>
  <si>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</si>
  <si>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</si>
  <si>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</si>
  <si>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</si>
  <si>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</si>
  <si>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</si>
  <si>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</si>
  <si>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</si>
  <si>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</si>
  <si>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</si>
  <si>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</si>
  <si>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</si>
  <si>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</si>
  <si>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</si>
  <si>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</si>
  <si>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</si>
  <si>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</si>
  <si>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</si>
  <si>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</si>
  <si>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</si>
  <si>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</si>
  <si>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</si>
  <si>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</si>
  <si>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</si>
  <si>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</si>
  <si>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</si>
  <si>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</si>
  <si>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</si>
  <si>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</si>
  <si>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</si>
  <si>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</si>
  <si>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</si>
  <si>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</si>
  <si>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</si>
  <si>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</si>
  <si>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</si>
  <si>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</si>
  <si>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</si>
  <si>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</si>
  <si>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</si>
  <si>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</si>
  <si>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</si>
  <si>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</si>
  <si>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</si>
  <si>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</si>
  <si>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</si>
  <si>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</si>
  <si>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</si>
  <si>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</si>
  <si>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</si>
  <si>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</si>
  <si>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</si>
  <si>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</si>
  <si>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</si>
  <si>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</si>
  <si>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</si>
  <si>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</si>
  <si>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</si>
  <si>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</si>
  <si>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</si>
  <si>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</si>
  <si>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</si>
  <si>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</si>
  <si>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</si>
  <si>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</si>
  <si>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</si>
  <si>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</si>
  <si>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</si>
  <si>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</si>
  <si>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</si>
  <si>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</si>
  <si>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</si>
  <si>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</si>
  <si>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</si>
  <si>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</si>
  <si>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</si>
  <si>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</si>
  <si>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</si>
  <si>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</si>
  <si>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</si>
  <si>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</si>
  <si>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</si>
  <si>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</si>
  <si>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</si>
  <si>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</si>
  <si>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</si>
  <si>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</si>
  <si>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</si>
  <si>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</si>
  <si>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</si>
  <si>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</si>
  <si>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</si>
  <si>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</si>
  <si>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</si>
  <si>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</si>
  <si>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</si>
  <si>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</si>
  <si>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</si>
  <si>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</si>
  <si>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</si>
  <si>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</si>
  <si>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</si>
  <si>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</si>
  <si>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</si>
  <si>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</si>
  <si>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</si>
  <si>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</si>
  <si>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</si>
  <si>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</si>
  <si>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</si>
  <si>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</si>
  <si>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</si>
  <si>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</si>
  <si>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</si>
  <si>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</si>
  <si>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</si>
  <si>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</si>
  <si>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</si>
  <si>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</si>
  <si>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</si>
  <si>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</si>
  <si>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</si>
  <si>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</si>
  <si>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</si>
  <si>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</si>
  <si>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</si>
  <si>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</si>
  <si>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</si>
  <si>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</si>
  <si>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</si>
  <si>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</si>
  <si>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</si>
  <si>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</si>
  <si>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</si>
  <si>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</si>
  <si>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</si>
  <si>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</si>
  <si>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</si>
  <si>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</si>
  <si>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</si>
  <si>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</si>
  <si>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</si>
  <si>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</si>
  <si>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</si>
  <si>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</si>
  <si>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</si>
  <si>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</si>
  <si>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</si>
  <si>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</si>
  <si>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</si>
  <si>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</si>
  <si>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</si>
  <si>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</si>
  <si>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</si>
  <si>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</si>
  <si>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</si>
  <si>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</si>
  <si>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</si>
  <si>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</si>
  <si>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</si>
  <si>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</si>
  <si>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</si>
  <si>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</si>
  <si>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</si>
  <si>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</si>
  <si>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</si>
  <si>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</si>
  <si>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</si>
  <si>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</si>
  <si>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</si>
  <si>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</si>
  <si>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</si>
  <si>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</si>
  <si>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</si>
  <si>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</si>
  <si>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</si>
  <si>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</si>
  <si>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</si>
  <si>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</si>
  <si>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</si>
  <si>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</si>
  <si>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</si>
  <si>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</si>
  <si>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</si>
  <si>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</si>
  <si>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</si>
  <si>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</si>
  <si>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</si>
  <si>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</si>
  <si>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</si>
  <si>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</si>
  <si>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</si>
  <si>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</si>
  <si>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</si>
  <si>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</si>
  <si>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</si>
  <si>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</si>
  <si>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</si>
  <si>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</si>
  <si>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</si>
  <si>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</si>
  <si>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</si>
  <si>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</si>
  <si>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</si>
  <si>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</si>
  <si>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</si>
  <si>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</si>
  <si>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</si>
  <si>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</si>
  <si>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</si>
  <si>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</si>
  <si>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</si>
  <si>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</si>
  <si>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</si>
  <si>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</si>
  <si>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</si>
  <si>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</si>
  <si>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</si>
  <si>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</si>
  <si>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</si>
  <si>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</si>
  <si>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</si>
  <si>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</si>
  <si>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</si>
  <si>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</si>
  <si>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</si>
  <si>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</si>
  <si>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</si>
  <si>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</si>
  <si>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</si>
  <si>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</si>
  <si>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</si>
  <si>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</si>
  <si>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</si>
  <si>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</si>
  <si>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</si>
  <si>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</si>
  <si>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</si>
  <si>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</si>
  <si>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</si>
  <si>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</si>
  <si>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</si>
  <si>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</si>
  <si>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</si>
  <si>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</si>
  <si>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</si>
  <si>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</si>
  <si>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</si>
  <si>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</si>
  <si>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</si>
  <si>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</si>
  <si>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</si>
  <si>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</si>
  <si>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</si>
  <si>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</si>
  <si>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</si>
  <si>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</si>
  <si>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</si>
  <si>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</si>
  <si>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</si>
  <si>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</si>
  <si>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</si>
  <si>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</si>
  <si>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</si>
  <si>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</si>
  <si>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</si>
  <si>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</si>
  <si>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</si>
  <si>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</si>
  <si>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</si>
  <si>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</si>
  <si>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</si>
  <si>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</si>
  <si>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</si>
  <si>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</si>
  <si>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</si>
  <si>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</si>
  <si>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</si>
  <si>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</si>
  <si>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</si>
  <si>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</si>
  <si>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</si>
  <si>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</si>
  <si>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</si>
  <si>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</si>
  <si>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</si>
  <si>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</si>
  <si>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</si>
  <si>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</si>
  <si>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</si>
  <si>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</si>
  <si>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</si>
  <si>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</si>
  <si>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</si>
  <si>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</si>
  <si>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</si>
  <si>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</si>
  <si>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</si>
  <si>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</si>
  <si>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</si>
  <si>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</si>
  <si>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</si>
  <si>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</si>
  <si>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</si>
  <si>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</si>
  <si>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</si>
  <si>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</si>
  <si>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</si>
  <si>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</si>
  <si>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</si>
  <si>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</si>
  <si>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</si>
  <si>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</si>
  <si>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</si>
  <si>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</si>
  <si>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</si>
  <si>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</si>
  <si>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</si>
  <si>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</si>
  <si>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</si>
  <si>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</si>
  <si>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</si>
  <si>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</si>
  <si>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</si>
  <si>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</si>
  <si>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</si>
  <si>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</si>
  <si>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</si>
  <si>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</si>
  <si>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</si>
  <si>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</si>
  <si>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</si>
  <si>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</si>
  <si>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</si>
  <si>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</si>
  <si>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</si>
  <si>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</si>
  <si>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</si>
  <si>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</si>
  <si>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</si>
  <si>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</si>
  <si>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</si>
  <si>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</si>
  <si>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</si>
  <si>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</si>
  <si>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</si>
  <si>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</si>
  <si>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</si>
  <si>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</si>
  <si>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</si>
  <si>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</si>
  <si>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</si>
  <si>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</si>
  <si>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</si>
  <si>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</si>
  <si>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</si>
  <si>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</si>
  <si>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</si>
  <si>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</si>
  <si>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</si>
  <si>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</si>
  <si>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</si>
  <si>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</si>
  <si>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</si>
  <si>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</si>
  <si>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</si>
  <si>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</si>
  <si>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</si>
  <si>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</si>
  <si>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</si>
  <si>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</si>
  <si>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</si>
  <si>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</si>
  <si>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</si>
  <si>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</si>
  <si>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</si>
  <si>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</si>
  <si>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</si>
  <si>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</si>
  <si>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</si>
  <si>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</si>
  <si>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</si>
  <si>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</si>
  <si>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</si>
  <si>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</si>
  <si>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</si>
  <si>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</si>
  <si>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</si>
  <si>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</si>
  <si>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</si>
  <si>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</si>
  <si>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</si>
  <si>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</si>
  <si>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</si>
  <si>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</si>
  <si>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</si>
  <si>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</si>
  <si>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</si>
  <si>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</si>
  <si>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</si>
  <si>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</si>
  <si>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</si>
  <si>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</si>
  <si>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</si>
  <si>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</si>
  <si>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</si>
  <si>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</si>
  <si>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</si>
  <si>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</si>
  <si>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</si>
  <si>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</si>
  <si>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</si>
  <si>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</si>
  <si>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</si>
  <si>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</si>
  <si>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</si>
  <si>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</si>
  <si>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</si>
  <si>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</si>
  <si>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</si>
  <si>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</si>
  <si>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</si>
  <si>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</si>
  <si>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</si>
  <si>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</si>
  <si>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</si>
  <si>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</si>
  <si>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</si>
  <si>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</si>
  <si>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</si>
  <si>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</si>
  <si>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</si>
  <si>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</si>
  <si>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</si>
  <si>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</si>
  <si>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</si>
  <si>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</si>
  <si>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</si>
  <si>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</si>
  <si>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</si>
  <si>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</si>
  <si>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</si>
  <si>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</si>
  <si>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</si>
  <si>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</si>
  <si>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</si>
  <si>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</si>
  <si>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</si>
  <si>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</si>
  <si>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</si>
  <si>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</si>
  <si>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</si>
  <si>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</si>
  <si>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</si>
  <si>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</si>
  <si>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</si>
  <si>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</si>
  <si>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</si>
  <si>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</si>
  <si>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</si>
  <si>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</si>
  <si>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</si>
  <si>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</si>
  <si>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</si>
  <si>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</si>
  <si>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</si>
  <si>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</si>
  <si>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</si>
  <si>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</si>
  <si>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</si>
  <si>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</si>
  <si>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</si>
  <si>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</si>
  <si>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</si>
  <si>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</si>
  <si>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</si>
  <si>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</si>
  <si>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</si>
  <si>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</si>
  <si>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</si>
  <si>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</si>
  <si>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</si>
  <si>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</si>
  <si>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</si>
  <si>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</si>
  <si>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</si>
  <si>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</si>
  <si>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</si>
  <si>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</si>
  <si>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</si>
  <si>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</si>
  <si>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</si>
  <si>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</si>
  <si>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</si>
  <si>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</si>
  <si>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</si>
  <si>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</si>
  <si>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</si>
  <si>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</si>
  <si>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</si>
  <si>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</si>
  <si>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</si>
  <si>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</si>
  <si>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</si>
  <si>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</si>
  <si>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</si>
  <si>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</si>
  <si>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</si>
  <si>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</si>
  <si>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</si>
  <si>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</si>
  <si>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</si>
  <si>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</si>
  <si>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</si>
  <si>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</si>
  <si>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</si>
  <si>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</si>
  <si>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</si>
  <si>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</si>
  <si>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</si>
  <si>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</si>
  <si>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</si>
  <si>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</si>
  <si>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</si>
  <si>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</si>
  <si>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</si>
  <si>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</si>
  <si>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</si>
  <si>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</si>
  <si>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</si>
  <si>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</si>
  <si>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</si>
  <si>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</si>
  <si>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</si>
  <si>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</si>
  <si>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</si>
  <si>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</si>
  <si>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</si>
  <si>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</si>
  <si>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</si>
  <si>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</si>
  <si>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</si>
  <si>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</si>
  <si>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</si>
  <si>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</si>
  <si>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</si>
  <si>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</si>
  <si>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</si>
  <si>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</si>
  <si>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</si>
  <si>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</si>
  <si>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</si>
  <si>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</si>
  <si>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</si>
  <si>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</si>
  <si>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</si>
  <si>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</si>
  <si>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</si>
  <si>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</si>
  <si>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</si>
  <si>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</si>
  <si>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</si>
  <si>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</si>
  <si>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</si>
  <si>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</si>
  <si>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</si>
  <si>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</si>
  <si>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</si>
  <si>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</si>
  <si>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</si>
  <si>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</si>
  <si>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</si>
  <si>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</si>
  <si>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</si>
  <si>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</si>
  <si>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</si>
  <si>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</si>
  <si>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</si>
  <si>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</si>
  <si>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</si>
  <si>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</si>
  <si>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</si>
  <si>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</si>
  <si>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</si>
  <si>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</si>
  <si>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</si>
  <si>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</si>
  <si>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</si>
  <si>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</si>
  <si>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</si>
  <si>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</si>
  <si>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</si>
  <si>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</si>
  <si>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</si>
  <si>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</si>
  <si>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</si>
  <si>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</si>
  <si>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</si>
  <si>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</si>
  <si>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</si>
  <si>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</si>
  <si>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</si>
  <si>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</si>
  <si>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</si>
  <si>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</si>
  <si>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</si>
  <si>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</si>
  <si>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</si>
  <si>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</si>
  <si>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</si>
  <si>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</si>
  <si>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</si>
  <si>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</si>
  <si>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</si>
  <si>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</si>
  <si>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</si>
  <si>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</si>
  <si>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</si>
  <si>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</si>
  <si>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</si>
  <si>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</si>
  <si>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</si>
  <si>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</si>
  <si>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</si>
  <si>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</si>
  <si>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</si>
  <si>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</si>
  <si>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</si>
  <si>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</si>
  <si>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</si>
  <si>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</si>
  <si>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</si>
  <si>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</si>
  <si>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</si>
  <si>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</si>
  <si>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</si>
  <si>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</si>
  <si>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</si>
  <si>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</si>
  <si>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</si>
  <si>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</si>
  <si>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</si>
  <si>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</si>
  <si>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</si>
  <si>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</si>
  <si>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</si>
  <si>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</si>
  <si>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</si>
  <si>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</si>
  <si>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</si>
  <si>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</si>
  <si>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</si>
  <si>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</si>
  <si>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</si>
  <si>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</si>
  <si>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</si>
  <si>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</si>
  <si>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</si>
  <si>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</si>
  <si>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</si>
  <si>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</si>
  <si>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</si>
  <si>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</si>
  <si>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</si>
  <si>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</si>
  <si>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</si>
  <si>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</si>
  <si>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</si>
  <si>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</si>
  <si>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</si>
  <si>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</si>
  <si>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</si>
  <si>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</si>
  <si>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</si>
  <si>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</si>
  <si>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</si>
  <si>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</si>
  <si>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</si>
  <si>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</si>
  <si>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</si>
  <si>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</si>
  <si>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</si>
  <si>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</si>
  <si>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</si>
  <si>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</si>
  <si>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</si>
  <si>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</si>
  <si>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</si>
  <si>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</si>
  <si>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</si>
  <si>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</si>
  <si>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</si>
  <si>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</si>
  <si>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</si>
  <si>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</si>
  <si>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</si>
  <si>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</si>
  <si>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</si>
  <si>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</si>
  <si>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</si>
  <si>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</si>
  <si>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</si>
  <si>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</si>
  <si>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</si>
  <si>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</si>
  <si>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</si>
  <si>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</si>
  <si>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</si>
  <si>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</si>
  <si>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</si>
  <si>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</si>
  <si>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</si>
  <si>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</si>
  <si>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</si>
  <si>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</si>
  <si>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</si>
  <si>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</si>
  <si>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</si>
  <si>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</si>
  <si>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</si>
  <si>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</si>
  <si>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</si>
  <si>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</si>
  <si>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</si>
  <si>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</si>
  <si>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</si>
  <si>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</si>
  <si>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</si>
  <si>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</si>
  <si>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</si>
  <si>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</si>
  <si>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</si>
  <si>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</si>
  <si>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</si>
  <si>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</si>
  <si>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</si>
  <si>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</si>
  <si>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</si>
  <si>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</si>
  <si>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</si>
  <si>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</si>
  <si>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</si>
  <si>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</si>
  <si>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</si>
  <si>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</si>
  <si>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</si>
  <si>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</si>
  <si>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</si>
  <si>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</si>
  <si>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</si>
  <si>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</si>
  <si>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</si>
  <si>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</si>
  <si>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</si>
  <si>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</si>
  <si>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</si>
  <si>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</si>
  <si>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</si>
  <si>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</si>
  <si>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</si>
  <si>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</si>
  <si>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</si>
  <si>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</si>
  <si>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</si>
  <si>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</si>
  <si>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</si>
  <si>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</si>
  <si>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</si>
  <si>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</si>
  <si>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</si>
  <si>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</si>
  <si>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</si>
  <si>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</si>
  <si>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</si>
  <si>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</si>
  <si>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</si>
  <si>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</si>
  <si>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</si>
  <si>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</si>
  <si>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</si>
  <si>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</si>
  <si>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</si>
  <si>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</si>
  <si>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</si>
  <si>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</si>
  <si>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</si>
  <si>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</si>
  <si>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</si>
  <si>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</si>
  <si>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</si>
  <si>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</si>
  <si>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</si>
  <si>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</si>
  <si>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</si>
  <si>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</si>
  <si>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</si>
  <si>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</si>
  <si>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</si>
  <si>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</si>
  <si>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</si>
  <si>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</si>
  <si>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</si>
  <si>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</si>
  <si>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</si>
  <si>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</si>
  <si>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</si>
  <si>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</si>
  <si>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</si>
  <si>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</si>
  <si>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</si>
  <si>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</si>
  <si>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</si>
  <si>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</si>
  <si>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</si>
  <si>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</si>
  <si>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</si>
  <si>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</si>
  <si>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</si>
  <si>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</si>
  <si>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</si>
  <si>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</si>
  <si>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</si>
  <si>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</si>
  <si>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</si>
  <si>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</si>
  <si>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</si>
  <si>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</si>
  <si>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</si>
  <si>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</si>
  <si>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</si>
  <si>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</si>
  <si>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</si>
  <si>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</si>
  <si>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</si>
  <si>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</si>
  <si>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</si>
  <si>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</si>
  <si>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</si>
  <si>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</si>
  <si>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</si>
  <si>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</si>
  <si>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</si>
  <si>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</si>
  <si>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</si>
  <si>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</si>
  <si>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</si>
  <si>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</si>
  <si>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</si>
  <si>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</si>
  <si>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</si>
  <si>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</si>
  <si>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</si>
  <si>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</si>
  <si>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</si>
  <si>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</si>
  <si>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</si>
  <si>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</si>
  <si>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</si>
  <si>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</si>
  <si>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</si>
  <si>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</si>
  <si>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</si>
  <si>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</si>
  <si>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</si>
  <si>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</si>
  <si>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</si>
  <si>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</si>
  <si>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</si>
  <si>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</si>
  <si>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</si>
  <si>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</si>
  <si>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</si>
  <si>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</si>
  <si>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</si>
  <si>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</si>
  <si>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</si>
  <si>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</si>
  <si>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</si>
  <si>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</si>
  <si>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</si>
  <si>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</si>
  <si>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</si>
  <si>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</si>
  <si>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</si>
  <si>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</si>
  <si>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</si>
  <si>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</si>
  <si>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</si>
  <si>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</si>
  <si>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</si>
  <si>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</si>
  <si>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</si>
  <si>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</si>
  <si>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</si>
  <si>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</si>
  <si>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</si>
  <si>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</si>
  <si>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</si>
  <si>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</si>
  <si>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</si>
  <si>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</si>
  <si>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</si>
  <si>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</si>
  <si>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</si>
  <si>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</si>
  <si>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</si>
  <si>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</si>
  <si>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</si>
  <si>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</si>
  <si>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</si>
  <si>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</si>
  <si>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</si>
  <si>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</si>
  <si>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</si>
  <si>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</si>
  <si>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</si>
  <si>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</si>
  <si>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</si>
  <si>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</si>
  <si>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</si>
  <si>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</si>
  <si>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</si>
  <si>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</si>
  <si>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</si>
  <si>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</si>
  <si>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</si>
  <si>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</si>
  <si>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</si>
  <si>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</si>
  <si>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</si>
  <si>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</si>
  <si>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</si>
  <si>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</si>
  <si>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</si>
  <si>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</si>
  <si>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</si>
  <si>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</si>
  <si>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</si>
  <si>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</si>
  <si>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</si>
  <si>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</si>
  <si>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</si>
  <si>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</si>
  <si>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</si>
  <si>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</si>
  <si>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</si>
  <si>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</si>
  <si>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</si>
  <si>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</si>
  <si>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</si>
  <si>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</si>
  <si>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</si>
  <si>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</si>
  <si>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</si>
  <si>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</si>
  <si>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</si>
  <si>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</si>
  <si>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</si>
  <si>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</si>
  <si>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</si>
  <si>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</si>
  <si>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</si>
  <si>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</si>
  <si>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</si>
  <si>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</si>
  <si>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</si>
  <si>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</si>
  <si>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</si>
  <si>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</si>
  <si>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</si>
  <si>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</si>
  <si>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</si>
  <si>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</si>
  <si>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</si>
  <si>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</si>
  <si>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</si>
  <si>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</si>
  <si>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</si>
  <si>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</si>
  <si>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</si>
  <si>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</si>
  <si>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</si>
  <si>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</si>
  <si>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</si>
  <si>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</si>
  <si>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</si>
  <si>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</si>
  <si>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</si>
  <si>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</si>
  <si>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</si>
  <si>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</si>
  <si>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</si>
  <si>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</si>
  <si>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</si>
  <si>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</si>
  <si>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</si>
  <si>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</si>
  <si>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</si>
  <si>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</si>
  <si>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</si>
  <si>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</si>
  <si>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</si>
  <si>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</si>
  <si>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</si>
  <si>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</si>
  <si>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</si>
  <si>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</si>
  <si>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</si>
  <si>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</si>
  <si>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</si>
  <si>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</si>
  <si>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</si>
  <si>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</si>
  <si>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</si>
  <si>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</si>
  <si>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</si>
  <si>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</si>
  <si>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</si>
  <si>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</si>
  <si>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</si>
  <si>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</si>
  <si>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</si>
  <si>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</si>
  <si>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</si>
  <si>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</si>
  <si>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</si>
  <si>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</si>
  <si>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</si>
  <si>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</si>
  <si>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</si>
  <si>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</si>
  <si>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</si>
  <si>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</si>
  <si>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</si>
  <si>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</si>
  <si>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</si>
  <si>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</si>
  <si>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</si>
  <si>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</si>
  <si>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</si>
  <si>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</si>
  <si>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</si>
  <si>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</si>
  <si>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</si>
  <si>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</si>
  <si>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</si>
  <si>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</si>
  <si>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</si>
  <si>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</si>
  <si>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</si>
  <si>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</si>
  <si>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</si>
  <si>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</si>
  <si>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</si>
  <si>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</si>
  <si>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</si>
  <si>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</si>
  <si>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</si>
  <si>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</si>
  <si>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</si>
  <si>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</si>
  <si>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</si>
  <si>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</si>
  <si>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</si>
  <si>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</si>
  <si>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</si>
  <si>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</si>
  <si>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</si>
  <si>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</si>
  <si>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</si>
  <si>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</si>
  <si>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</si>
  <si>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</si>
  <si>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</si>
  <si>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</si>
  <si>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</si>
  <si>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</si>
  <si>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</si>
  <si>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</si>
  <si>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</si>
  <si>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</si>
  <si>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</si>
  <si>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</si>
  <si>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</si>
  <si>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</si>
  <si>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</si>
  <si>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</si>
  <si>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</si>
  <si>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</si>
  <si>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</si>
  <si>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</si>
  <si>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</si>
  <si>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</si>
  <si>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</si>
  <si>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</si>
  <si>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</si>
  <si>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</si>
  <si>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</si>
  <si>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</si>
  <si>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</si>
  <si>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</si>
  <si>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</si>
  <si>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</si>
  <si>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</si>
  <si>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</si>
  <si>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</si>
  <si>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</si>
  <si>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</si>
  <si>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</si>
  <si>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</si>
  <si>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</si>
  <si>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</si>
  <si>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</si>
  <si>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</si>
  <si>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</si>
  <si>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</si>
  <si>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</si>
  <si>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</si>
  <si>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</si>
  <si>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</si>
  <si>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</si>
  <si>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</si>
  <si>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</si>
  <si>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</si>
  <si>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</si>
  <si>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</si>
  <si>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</si>
  <si>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</si>
  <si>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</si>
  <si>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</si>
  <si>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</si>
  <si>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</si>
  <si>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</si>
  <si>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</si>
  <si>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</si>
  <si>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</si>
  <si>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</si>
  <si>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</si>
  <si>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</si>
  <si>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</si>
  <si>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</si>
  <si>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</si>
  <si>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</si>
  <si>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</si>
  <si>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</si>
  <si>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</si>
  <si>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</si>
  <si>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</si>
  <si>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</si>
  <si>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</si>
  <si>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</si>
  <si>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</si>
  <si>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</si>
  <si>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</si>
  <si>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</si>
  <si>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</si>
  <si>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</si>
  <si>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</si>
  <si>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</si>
  <si>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</si>
  <si>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</si>
  <si>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</si>
  <si>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</si>
  <si>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</si>
  <si>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</si>
  <si>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</si>
  <si>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</si>
  <si>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</si>
  <si>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</si>
  <si>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</si>
  <si>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</si>
  <si>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</si>
  <si>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</si>
  <si>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</si>
  <si>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</si>
  <si>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</si>
  <si>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</si>
  <si>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</si>
  <si>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</si>
  <si>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</si>
  <si>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</si>
  <si>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</si>
  <si>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</si>
  <si>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</si>
  <si>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</si>
  <si>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</si>
  <si>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</si>
  <si>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</si>
  <si>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</si>
  <si>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</si>
  <si>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</si>
  <si>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</si>
  <si>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</si>
  <si>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</si>
  <si>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</si>
  <si>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</si>
  <si>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</si>
  <si>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</si>
  <si>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</si>
  <si>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</si>
  <si>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</si>
  <si>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</si>
  <si>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</si>
  <si>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</si>
  <si>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</si>
  <si>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</si>
  <si>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</si>
  <si>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</si>
  <si>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</si>
  <si>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</si>
  <si>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</si>
  <si>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</si>
  <si>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</si>
  <si>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</si>
  <si>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</si>
  <si>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</si>
  <si>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</si>
  <si>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</si>
  <si>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</si>
  <si>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</si>
  <si>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</si>
  <si>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</si>
  <si>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</si>
  <si>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</si>
  <si>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</si>
  <si>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</si>
  <si>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</si>
  <si>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</si>
  <si>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</si>
  <si>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</si>
  <si>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</si>
  <si>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</si>
  <si>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</si>
  <si>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</si>
  <si>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</si>
  <si>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</si>
  <si>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</si>
  <si>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</si>
  <si>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</si>
  <si>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</si>
  <si>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</si>
  <si>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</si>
  <si>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</si>
  <si>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</si>
  <si>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</si>
  <si>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</si>
  <si>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</si>
  <si>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</si>
  <si>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</si>
  <si>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</si>
  <si>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</si>
  <si>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</si>
  <si>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</si>
  <si>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</si>
  <si>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</si>
  <si>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</si>
  <si>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</si>
  <si>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</si>
  <si>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</si>
  <si>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</si>
  <si>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</si>
  <si>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</si>
  <si>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</si>
  <si>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</si>
  <si>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</si>
  <si>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</si>
  <si>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</si>
  <si>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</si>
  <si>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</si>
  <si>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</si>
  <si>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</si>
  <si>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</si>
  <si>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</si>
  <si>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</si>
  <si>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</si>
  <si>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</si>
  <si>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</si>
  <si>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</si>
  <si>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</si>
  <si>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</si>
  <si>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</si>
  <si>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</si>
  <si>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</si>
  <si>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</si>
  <si>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</si>
  <si>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</si>
  <si>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</si>
  <si>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</si>
  <si>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</si>
  <si>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</si>
  <si>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</si>
  <si>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</si>
  <si>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</si>
  <si>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</si>
  <si>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</si>
  <si>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</si>
  <si>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</si>
  <si>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</si>
  <si>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</si>
  <si>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</si>
  <si>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</si>
  <si>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</si>
  <si>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</si>
  <si>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</si>
  <si>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</si>
  <si>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</si>
  <si>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</si>
  <si>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</si>
  <si>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</si>
  <si>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</si>
  <si>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</si>
  <si>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</si>
  <si>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</si>
  <si>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</si>
  <si>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</si>
  <si>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</si>
  <si>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</si>
  <si>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</si>
  <si>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</si>
  <si>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</si>
  <si>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</si>
  <si>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</si>
  <si>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</si>
  <si>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</si>
  <si>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</si>
  <si>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</si>
  <si>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</si>
  <si>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</si>
  <si>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</si>
  <si>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</si>
  <si>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</si>
  <si>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</si>
  <si>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</si>
  <si>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</si>
  <si>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</si>
  <si>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</si>
  <si>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</si>
  <si>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</si>
  <si>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</si>
  <si>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</si>
  <si>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</si>
  <si>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</si>
  <si>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</si>
  <si>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</si>
  <si>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</si>
  <si>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</si>
  <si>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</si>
  <si>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</si>
  <si>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</si>
  <si>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</si>
  <si>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</si>
  <si>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</si>
  <si>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</si>
  <si>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</si>
  <si>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</si>
  <si>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</si>
  <si>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</si>
  <si>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</si>
  <si>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</si>
  <si>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</si>
  <si>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</si>
  <si>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</si>
  <si>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</si>
  <si>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</si>
  <si>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</si>
  <si>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</si>
  <si>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</si>
  <si>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</si>
  <si>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</si>
  <si>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</si>
  <si>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</si>
  <si>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</si>
  <si>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</si>
  <si>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</si>
  <si>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</si>
  <si>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</si>
  <si>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</si>
  <si>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</si>
  <si>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</si>
  <si>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</si>
  <si>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</si>
  <si>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</si>
  <si>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</si>
  <si>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</si>
  <si>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</si>
  <si>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</si>
  <si>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</si>
  <si>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</si>
  <si>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</si>
  <si>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</si>
  <si>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</si>
  <si>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</si>
  <si>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</si>
  <si>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</si>
  <si>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</si>
  <si>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</si>
  <si>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</si>
  <si>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</si>
  <si>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</si>
  <si>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</si>
  <si>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</si>
  <si>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</si>
  <si>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</si>
  <si>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</si>
  <si>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</si>
  <si>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</si>
  <si>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</si>
  <si>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</si>
  <si>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</si>
  <si>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</si>
  <si>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</si>
  <si>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</si>
  <si>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</si>
  <si>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</si>
  <si>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</si>
  <si>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</si>
  <si>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</si>
  <si>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</si>
  <si>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</si>
  <si>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</si>
  <si>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</si>
  <si>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</si>
  <si>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</si>
  <si>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</si>
  <si>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</si>
  <si>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</si>
  <si>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</si>
  <si>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</si>
  <si>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</si>
  <si>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</si>
  <si>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</si>
  <si>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</si>
  <si>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</si>
  <si>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</si>
  <si>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</si>
  <si>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</si>
  <si>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</si>
  <si>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</si>
  <si>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</si>
  <si>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</si>
  <si>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</si>
  <si>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</si>
  <si>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</si>
  <si>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</si>
  <si>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</si>
  <si>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</si>
  <si>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</si>
  <si>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</si>
  <si>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</si>
  <si>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</si>
  <si>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</si>
  <si>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</si>
  <si>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</si>
  <si>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</si>
  <si>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</si>
  <si>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</si>
  <si>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</si>
  <si>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</si>
  <si>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</si>
  <si>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</si>
  <si>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</si>
  <si>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</si>
  <si>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</si>
  <si>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</si>
  <si>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</si>
  <si>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</si>
  <si>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</si>
  <si>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</si>
  <si>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</si>
  <si>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</si>
  <si>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</si>
  <si>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</si>
  <si>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</si>
  <si>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</si>
  <si>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</si>
  <si>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</si>
  <si>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</si>
  <si>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</si>
  <si>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</si>
  <si>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</si>
  <si>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</si>
  <si>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</si>
  <si>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</si>
  <si>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</si>
  <si>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</si>
  <si>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</si>
  <si>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</si>
  <si>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</si>
  <si>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</si>
  <si>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</si>
  <si>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</si>
  <si>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</si>
  <si>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</si>
  <si>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</si>
  <si>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</si>
  <si>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</si>
  <si>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</si>
  <si>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</si>
  <si>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</si>
  <si>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</si>
  <si>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</si>
  <si>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</si>
  <si>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</si>
  <si>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</si>
  <si>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</si>
  <si>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</si>
  <si>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</si>
  <si>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</si>
  <si>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</si>
  <si>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</si>
  <si>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</si>
  <si>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</si>
  <si>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</si>
  <si>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</si>
  <si>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</si>
  <si>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</si>
  <si>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</si>
  <si>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</si>
  <si>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</si>
  <si>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</si>
  <si>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</si>
  <si>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</si>
  <si>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</si>
  <si>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</si>
  <si>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</si>
  <si>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</si>
  <si>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</si>
  <si>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</si>
  <si>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</si>
  <si>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</si>
  <si>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</si>
  <si>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</si>
  <si>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</si>
  <si>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</si>
  <si>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</si>
  <si>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</si>
  <si>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</si>
  <si>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</si>
  <si>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</si>
  <si>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</si>
  <si>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</si>
  <si>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</si>
  <si>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</si>
  <si>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</si>
  <si>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</si>
  <si>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</si>
  <si>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</si>
  <si>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</si>
  <si>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</si>
  <si>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</si>
  <si>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</si>
  <si>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</si>
  <si>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</si>
  <si>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</si>
  <si>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</si>
  <si>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</si>
  <si>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</si>
  <si>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</si>
  <si>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</si>
  <si>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</si>
  <si>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</si>
  <si>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</si>
  <si>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</si>
  <si>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</si>
  <si>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</si>
  <si>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</si>
  <si>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</si>
  <si>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</si>
  <si>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</si>
  <si>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</si>
  <si>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</si>
  <si>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</si>
  <si>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</si>
  <si>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</si>
  <si>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</si>
  <si>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</si>
  <si>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</si>
  <si>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</si>
  <si>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</si>
  <si>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</si>
  <si>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</si>
  <si>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</si>
  <si>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</si>
  <si>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</si>
  <si>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</si>
  <si>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</si>
  <si>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</si>
  <si>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</si>
  <si>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</si>
  <si>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</si>
  <si>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</si>
  <si>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</si>
  <si>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</si>
  <si>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</si>
  <si>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</si>
  <si>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</si>
  <si>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</si>
  <si>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</si>
  <si>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</si>
  <si>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</si>
  <si>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</si>
  <si>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</si>
  <si>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</si>
  <si>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</si>
  <si>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</si>
  <si>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</si>
  <si>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</si>
  <si>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</si>
  <si>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</si>
  <si>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</si>
  <si>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</si>
  <si>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</si>
  <si>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</si>
  <si>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</si>
  <si>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</si>
  <si>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</si>
  <si>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</si>
  <si>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</si>
  <si>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</si>
  <si>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</si>
  <si>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</si>
  <si>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</si>
  <si>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</si>
  <si>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</si>
  <si>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</si>
  <si>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</si>
  <si>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</si>
  <si>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</si>
  <si>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</si>
  <si>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</si>
  <si>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</si>
  <si>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</si>
  <si>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</si>
  <si>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</si>
  <si>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</si>
  <si>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</si>
  <si>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</si>
  <si>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</si>
  <si>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</si>
  <si>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</si>
  <si>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</si>
  <si>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</si>
  <si>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</si>
  <si>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</si>
  <si>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</si>
  <si>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</si>
  <si>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</si>
  <si>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</si>
  <si>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</si>
  <si>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</si>
  <si>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</si>
  <si>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</si>
  <si>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</si>
  <si>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</si>
  <si>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</si>
  <si>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</si>
  <si>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</si>
  <si>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</si>
  <si>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</si>
  <si>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</si>
  <si>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</si>
  <si>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</si>
  <si>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</si>
  <si>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</si>
  <si>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</si>
  <si>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</si>
  <si>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</si>
  <si>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</si>
  <si>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</si>
  <si>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</si>
  <si>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</si>
  <si>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</si>
  <si>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</si>
  <si>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</si>
  <si>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</si>
  <si>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</si>
  <si>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</si>
  <si>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</si>
  <si>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</si>
  <si>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</si>
  <si>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</si>
  <si>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</si>
  <si>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</si>
  <si>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</si>
  <si>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</si>
  <si>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</si>
  <si>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</si>
  <si>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</si>
  <si>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</si>
  <si>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</si>
  <si>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</si>
  <si>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</si>
  <si>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</si>
  <si>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</si>
  <si>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</si>
  <si>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</si>
  <si>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</si>
  <si>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</si>
  <si>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</si>
  <si>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</si>
  <si>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</si>
  <si>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</si>
  <si>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</si>
  <si>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</si>
  <si>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</si>
  <si>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</si>
  <si>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</si>
  <si>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</si>
  <si>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</si>
  <si>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</si>
  <si>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</si>
  <si>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</si>
  <si>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</si>
  <si>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</si>
  <si>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</si>
  <si>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</si>
  <si>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</si>
  <si>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</si>
  <si>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</si>
  <si>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</si>
  <si>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</si>
  <si>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</si>
  <si>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</si>
  <si>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</si>
  <si>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</si>
  <si>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</si>
  <si>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</si>
  <si>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</si>
  <si>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</si>
  <si>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</si>
  <si>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</si>
  <si>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</si>
  <si>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</si>
  <si>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</si>
  <si>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</si>
  <si>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</si>
  <si>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</si>
  <si>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</si>
  <si>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</si>
  <si>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</si>
  <si>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</si>
  <si>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</si>
  <si>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</si>
  <si>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</si>
  <si>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</si>
  <si>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</si>
  <si>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</si>
  <si>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</si>
  <si>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</si>
  <si>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</si>
  <si>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</si>
  <si>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</si>
  <si>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</si>
  <si>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</si>
  <si>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</si>
  <si>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</si>
  <si>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</si>
  <si>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</si>
  <si>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</si>
  <si>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</si>
  <si>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</si>
  <si>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</si>
  <si>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</si>
  <si>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</si>
  <si>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</si>
  <si>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</si>
  <si>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</si>
  <si>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</si>
  <si>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</si>
  <si>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</si>
  <si>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</si>
  <si>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</si>
  <si>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</si>
  <si>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</si>
  <si>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</si>
  <si>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</si>
  <si>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</si>
  <si>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</si>
  <si>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</si>
  <si>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</si>
  <si>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</si>
  <si>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</si>
  <si>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</si>
  <si>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</si>
  <si>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</si>
  <si>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</si>
  <si>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</si>
  <si>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</si>
  <si>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</si>
  <si>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</si>
  <si>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</si>
  <si>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</si>
  <si>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</si>
  <si>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</si>
  <si>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</si>
  <si>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</si>
  <si>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</si>
  <si>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</si>
  <si>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</si>
  <si>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</si>
  <si>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</si>
  <si>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</si>
  <si>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</si>
  <si>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</si>
  <si>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</si>
  <si>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</si>
  <si>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</si>
  <si>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</si>
  <si>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</si>
  <si>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</si>
  <si>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</si>
  <si>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</si>
  <si>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</si>
  <si>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</si>
  <si>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</si>
  <si>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</si>
  <si>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</si>
  <si>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</si>
  <si>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</si>
  <si>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</si>
  <si>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</si>
  <si>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</si>
  <si>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</si>
  <si>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</si>
  <si>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</si>
  <si>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</si>
  <si>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</si>
  <si>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</si>
  <si>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</si>
  <si>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</si>
  <si>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</si>
  <si>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</si>
  <si>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</si>
  <si>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</si>
  <si>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</si>
  <si>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</si>
  <si>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</si>
  <si>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</si>
  <si>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</si>
  <si>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</si>
  <si>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</si>
  <si>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</si>
  <si>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</si>
  <si>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</si>
  <si>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</si>
  <si>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</si>
  <si>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</si>
  <si>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</si>
  <si>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</si>
  <si>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</si>
  <si>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</si>
  <si>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</si>
  <si>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</si>
  <si>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</si>
  <si>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</si>
  <si>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</si>
  <si>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</si>
  <si>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</si>
  <si>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</si>
  <si>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</si>
  <si>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</si>
  <si>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</si>
  <si>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</si>
  <si>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</si>
  <si>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</si>
  <si>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</si>
  <si>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</si>
  <si>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</si>
  <si>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</si>
  <si>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</si>
  <si>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</si>
  <si>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</si>
  <si>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</si>
  <si>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</si>
  <si>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</si>
  <si>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</si>
  <si>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</si>
  <si>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</si>
  <si>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</si>
  <si>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</si>
  <si>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</si>
  <si>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</si>
  <si>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</si>
  <si>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</si>
  <si>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</si>
  <si>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</si>
  <si>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</si>
  <si>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</si>
  <si>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</si>
  <si>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</si>
  <si>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</si>
  <si>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</si>
  <si>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</si>
  <si>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</si>
  <si>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</si>
  <si>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</si>
  <si>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</si>
  <si>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</si>
  <si>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</si>
  <si>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</si>
  <si>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</si>
  <si>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</si>
  <si>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</si>
  <si>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</si>
  <si>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</si>
  <si>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</si>
  <si>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</si>
  <si>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</si>
  <si>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</si>
  <si>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</si>
  <si>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</si>
  <si>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</si>
  <si>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</si>
  <si>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</si>
  <si>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</si>
  <si>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</si>
  <si>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</si>
  <si>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</si>
  <si>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</si>
  <si>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</si>
  <si>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</si>
  <si>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</si>
  <si>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</si>
  <si>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</si>
  <si>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</si>
  <si>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</si>
  <si>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</si>
  <si>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</si>
  <si>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</si>
  <si>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</si>
  <si>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</si>
  <si>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</si>
  <si>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</si>
  <si>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</si>
  <si>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</si>
  <si>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</si>
  <si>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</si>
  <si>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</si>
  <si>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</si>
  <si>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</si>
  <si>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</si>
  <si>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</si>
  <si>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</si>
  <si>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</si>
  <si>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</si>
  <si>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</si>
  <si>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</si>
  <si>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</si>
  <si>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</si>
  <si>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</si>
  <si>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</si>
  <si>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</si>
  <si>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</si>
  <si>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</si>
  <si>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</si>
  <si>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</si>
  <si>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</si>
  <si>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</si>
  <si>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</si>
  <si>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</si>
  <si>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</si>
  <si>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</si>
  <si>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</si>
  <si>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</si>
  <si>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</si>
  <si>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</si>
  <si>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</si>
  <si>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</si>
  <si>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</si>
  <si>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</si>
  <si>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</si>
  <si>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</si>
  <si>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</si>
  <si>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</si>
  <si>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</si>
  <si>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</si>
  <si>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</si>
  <si>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</si>
  <si>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</si>
  <si>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</si>
  <si>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</si>
  <si>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</si>
  <si>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</si>
  <si>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</si>
  <si>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</si>
  <si>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</si>
  <si>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</si>
  <si>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</si>
  <si>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</si>
  <si>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</si>
  <si>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</si>
  <si>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</si>
  <si>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</si>
  <si>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</si>
  <si>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</si>
  <si>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</si>
  <si>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</si>
  <si>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</si>
  <si>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</si>
  <si>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</si>
  <si>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</si>
  <si>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</si>
  <si>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</si>
  <si>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</si>
  <si>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</si>
  <si>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</si>
  <si>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</si>
  <si>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</si>
  <si>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</si>
  <si>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</si>
  <si>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</si>
  <si>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</si>
  <si>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</si>
  <si>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</si>
  <si>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</si>
  <si>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</si>
  <si>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</si>
  <si>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</si>
  <si>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</si>
  <si>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</si>
  <si>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</si>
  <si>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</si>
  <si>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</si>
  <si>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</si>
  <si>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</si>
  <si>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</si>
  <si>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</si>
  <si>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</si>
  <si>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</si>
  <si>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</si>
  <si>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</si>
  <si>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</si>
  <si>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</si>
  <si>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</si>
  <si>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</si>
  <si>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</si>
  <si>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</si>
  <si>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</si>
  <si>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</si>
  <si>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</si>
  <si>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</si>
  <si>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</si>
  <si>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</si>
  <si>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</si>
  <si>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</si>
  <si>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</si>
  <si>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</si>
  <si>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</si>
  <si>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</si>
  <si>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</si>
  <si>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</si>
  <si>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</si>
  <si>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</si>
  <si>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</si>
  <si>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</si>
  <si>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</si>
  <si>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</si>
  <si>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</si>
  <si>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</si>
  <si>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</si>
  <si>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</si>
  <si>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</si>
  <si>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</si>
  <si>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</si>
  <si>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</si>
  <si>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</si>
  <si>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</si>
  <si>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</si>
  <si>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</si>
  <si>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</si>
  <si>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</si>
  <si>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</si>
  <si>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</si>
  <si>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</si>
  <si>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</si>
  <si>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</si>
  <si>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</si>
  <si>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</si>
  <si>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</si>
  <si>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</si>
  <si>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</si>
  <si>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</si>
  <si>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</si>
  <si>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</si>
  <si>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</si>
  <si>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</si>
  <si>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</si>
  <si>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</si>
  <si>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</si>
  <si>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</si>
  <si>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</si>
  <si>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</si>
  <si>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</si>
  <si>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</si>
  <si>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</si>
  <si>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</si>
  <si>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</si>
  <si>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</si>
  <si>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</si>
  <si>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</si>
  <si>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</si>
  <si>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</si>
  <si>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</si>
  <si>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</si>
  <si>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</si>
  <si>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</si>
  <si>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</si>
  <si>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</si>
  <si>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</si>
  <si>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</si>
  <si>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</si>
  <si>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</si>
  <si>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</si>
  <si>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</si>
  <si>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</si>
  <si>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</si>
  <si>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</si>
  <si>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</si>
  <si>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</si>
  <si>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</si>
  <si>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</si>
  <si>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</si>
  <si>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</si>
  <si>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</si>
  <si>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</si>
  <si>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</si>
  <si>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</si>
  <si>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</si>
  <si>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</si>
  <si>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</si>
  <si>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</si>
  <si>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</si>
  <si>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</si>
  <si>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</si>
  <si>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</si>
  <si>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</si>
  <si>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</si>
  <si>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</si>
  <si>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</si>
  <si>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</si>
  <si>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</si>
  <si>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</si>
  <si>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</si>
  <si>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</si>
  <si>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</si>
  <si>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</si>
  <si>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</si>
  <si>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</si>
  <si>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</si>
  <si>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</si>
  <si>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</si>
  <si>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</si>
  <si>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</si>
  <si>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</si>
  <si>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</si>
  <si>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</si>
  <si>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</si>
  <si>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</si>
  <si>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</si>
  <si>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</si>
  <si>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</si>
  <si>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</si>
  <si>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</si>
  <si>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</si>
  <si>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</si>
  <si>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</si>
  <si>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</si>
  <si>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</si>
  <si>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</si>
  <si>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</si>
  <si>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</si>
  <si>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</si>
  <si>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</si>
  <si>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</si>
  <si>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</si>
  <si>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</si>
  <si>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</si>
  <si>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</si>
  <si>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</si>
  <si>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</si>
  <si>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</si>
  <si>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</si>
  <si>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</si>
  <si>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</si>
  <si>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</si>
  <si>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</si>
  <si>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</si>
  <si>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</si>
  <si>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</si>
  <si>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</si>
  <si>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</si>
  <si>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</si>
  <si>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</si>
  <si>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</si>
  <si>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</si>
  <si>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</si>
  <si>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</si>
  <si>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</si>
  <si>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</si>
  <si>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</si>
  <si>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</si>
  <si>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</si>
  <si>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</si>
  <si>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</si>
  <si>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</si>
  <si>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</si>
  <si>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</si>
  <si>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</si>
  <si>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</si>
  <si>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</si>
  <si>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</si>
  <si>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</si>
  <si>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</si>
  <si>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</si>
  <si>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</si>
  <si>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</si>
  <si>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</si>
  <si>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</si>
  <si>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</si>
  <si>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</si>
  <si>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</si>
  <si>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</si>
  <si>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</si>
  <si>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</si>
  <si>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</si>
  <si>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</si>
  <si>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</si>
  <si>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</si>
  <si>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</si>
  <si>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</si>
  <si>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</si>
  <si>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</si>
  <si>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</si>
  <si>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</si>
  <si>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</si>
  <si>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</si>
  <si>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</si>
  <si>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</si>
  <si>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</si>
  <si>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</si>
  <si>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</si>
  <si>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</si>
  <si>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</si>
  <si>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</si>
  <si>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</si>
  <si>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</si>
  <si>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</si>
  <si>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</si>
  <si>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</si>
  <si>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</si>
  <si>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</si>
  <si>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</si>
  <si>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</si>
  <si>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</si>
  <si>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</si>
  <si>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</si>
  <si>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</si>
  <si>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</si>
  <si>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</si>
  <si>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</si>
  <si>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</si>
  <si>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</si>
  <si>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</si>
  <si>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</si>
  <si>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</si>
  <si>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</si>
  <si>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</si>
  <si>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</si>
  <si>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</si>
  <si>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</si>
  <si>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</si>
  <si>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</si>
  <si>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</si>
  <si>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</si>
  <si>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</si>
  <si>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</si>
  <si>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</si>
  <si>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</si>
  <si>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</si>
  <si>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</si>
  <si>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</si>
  <si>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</si>
  <si>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</si>
  <si>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</si>
  <si>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</si>
  <si>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</si>
  <si>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</si>
  <si>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</si>
  <si>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</si>
  <si>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</si>
  <si>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</si>
  <si>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</si>
  <si>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</si>
  <si>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</si>
  <si>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</si>
  <si>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</si>
  <si>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</si>
  <si>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</si>
  <si>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</si>
  <si>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</si>
  <si>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</si>
  <si>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</si>
  <si>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</si>
  <si>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</si>
  <si>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</si>
  <si>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</si>
  <si>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</si>
  <si>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</si>
  <si>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</si>
  <si>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</si>
  <si>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</si>
  <si>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</si>
  <si>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</si>
  <si>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</si>
  <si>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</si>
  <si>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</si>
  <si>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</si>
  <si>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</si>
  <si>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</si>
  <si>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</si>
  <si>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</si>
  <si>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</si>
  <si>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</si>
  <si>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</si>
  <si>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</si>
  <si>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</si>
  <si>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</si>
  <si>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</si>
  <si>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</si>
  <si>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</si>
  <si>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</si>
  <si>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</si>
  <si>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</si>
  <si>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</si>
  <si>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</si>
  <si>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</si>
  <si>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</si>
  <si>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</si>
  <si>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</si>
  <si>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</si>
  <si>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</si>
  <si>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</si>
  <si>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</si>
  <si>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</si>
  <si>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</si>
  <si>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</si>
  <si>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</si>
  <si>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</si>
  <si>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</si>
  <si>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</si>
  <si>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</si>
  <si>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</si>
  <si>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</si>
  <si>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</si>
  <si>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</si>
  <si>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</si>
  <si>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</si>
  <si>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</si>
  <si>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</si>
  <si>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</si>
  <si>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</si>
  <si>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</si>
  <si>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</si>
  <si>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</si>
  <si>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</si>
  <si>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</si>
  <si>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</si>
  <si>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</si>
  <si>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</si>
  <si>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</si>
  <si>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</si>
  <si>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</si>
  <si>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</si>
  <si>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</si>
  <si>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</si>
  <si>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</si>
  <si>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</si>
  <si>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</si>
  <si>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</si>
  <si>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</si>
  <si>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</si>
  <si>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</si>
  <si>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</si>
  <si>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</si>
  <si>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</si>
  <si>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</si>
  <si>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</si>
  <si>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</si>
  <si>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</si>
  <si>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</si>
  <si>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</si>
  <si>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</si>
  <si>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</si>
  <si>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</si>
  <si>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</si>
  <si>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</si>
  <si>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</si>
  <si>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</si>
  <si>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</si>
  <si>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</si>
  <si>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</si>
  <si>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</si>
  <si>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</si>
  <si>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</si>
  <si>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</si>
  <si>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</si>
  <si>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</si>
  <si>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</si>
  <si>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</si>
  <si>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</si>
  <si>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</si>
  <si>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</si>
  <si>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</si>
  <si>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</si>
  <si>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</si>
  <si>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</si>
  <si>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</si>
  <si>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</si>
  <si>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</si>
  <si>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</si>
  <si>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</si>
  <si>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</si>
  <si>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</si>
  <si>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</si>
  <si>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</si>
  <si>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</si>
  <si>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</si>
  <si>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</si>
  <si>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</si>
  <si>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</si>
  <si>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</si>
  <si>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</si>
  <si>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</si>
  <si>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</si>
  <si>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</si>
  <si>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</si>
  <si>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</si>
  <si>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</si>
  <si>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</si>
  <si>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</si>
  <si>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</si>
  <si>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</si>
  <si>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</si>
  <si>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</si>
  <si>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</si>
  <si>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</si>
  <si>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</si>
  <si>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</si>
  <si>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</si>
  <si>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</si>
  <si>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</si>
  <si>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</si>
  <si>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</si>
  <si>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</si>
  <si>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</si>
  <si>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</si>
  <si>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</si>
  <si>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</si>
  <si>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</si>
  <si>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</si>
  <si>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</si>
  <si>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</si>
  <si>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</si>
  <si>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</si>
  <si>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</si>
  <si>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</si>
  <si>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</si>
  <si>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</si>
  <si>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</si>
  <si>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</si>
  <si>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</si>
  <si>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</si>
  <si>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</si>
  <si>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</si>
  <si>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</si>
  <si>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</si>
  <si>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</si>
  <si>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</si>
  <si>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</si>
  <si>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</si>
  <si>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</si>
  <si>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</si>
  <si>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</si>
  <si>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</si>
  <si>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</si>
  <si>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</si>
  <si>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</si>
  <si>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</si>
  <si>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</si>
  <si>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</si>
  <si>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</si>
  <si>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</si>
  <si>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</si>
  <si>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</si>
  <si>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</si>
  <si>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</si>
  <si>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</si>
  <si>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</si>
  <si>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</si>
  <si>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</si>
  <si>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</si>
  <si>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</si>
  <si>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</si>
  <si>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</si>
  <si>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</si>
  <si>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</si>
  <si>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</si>
  <si>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</si>
  <si>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</si>
  <si>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</si>
  <si>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</si>
  <si>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</si>
  <si>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</si>
  <si>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</si>
  <si>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</si>
  <si>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</si>
  <si>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</si>
  <si>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</si>
  <si>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</si>
  <si>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</si>
  <si>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</si>
  <si>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</si>
  <si>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</si>
  <si>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</si>
  <si>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</si>
  <si>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</si>
  <si>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</si>
  <si>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</si>
  <si>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</si>
  <si>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</si>
  <si>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</si>
  <si>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</si>
  <si>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</si>
  <si>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</si>
  <si>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</si>
  <si>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</si>
  <si>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</si>
  <si>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</si>
  <si>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</si>
  <si>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</si>
  <si>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</si>
  <si>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</si>
  <si>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</si>
  <si>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</si>
  <si>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</si>
  <si>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</si>
  <si>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</si>
  <si>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</si>
  <si>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</si>
  <si>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</si>
  <si>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</si>
  <si>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</si>
  <si>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</si>
  <si>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</si>
  <si>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</si>
  <si>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</si>
  <si>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</si>
  <si>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</si>
  <si>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</si>
  <si>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</si>
  <si>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</si>
  <si>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</si>
  <si>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</si>
  <si>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</si>
  <si>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</si>
  <si>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</si>
  <si>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</si>
  <si>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</si>
  <si>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</si>
  <si>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</si>
  <si>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</si>
  <si>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</si>
  <si>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</si>
  <si>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</si>
  <si>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</si>
  <si>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</si>
  <si>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</si>
  <si>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</si>
  <si>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</si>
  <si>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</si>
  <si>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</si>
  <si>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</si>
  <si>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</si>
  <si>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</si>
  <si>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</si>
  <si>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</si>
  <si>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</si>
  <si>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</si>
  <si>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</si>
  <si>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</si>
  <si>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</si>
  <si>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</si>
  <si>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</si>
  <si>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</si>
  <si>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</si>
  <si>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</si>
  <si>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</si>
  <si>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</si>
  <si>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</si>
  <si>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</si>
  <si>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</si>
  <si>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</si>
  <si>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</si>
  <si>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</si>
  <si>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</si>
  <si>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</si>
  <si>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</si>
  <si>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</si>
  <si>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</si>
  <si>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</si>
  <si>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</si>
  <si>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</si>
  <si>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</si>
  <si>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</si>
  <si>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</si>
  <si>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</si>
  <si>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</si>
  <si>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</si>
  <si>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</si>
  <si>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</si>
  <si>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</si>
  <si>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</si>
  <si>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</si>
  <si>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</si>
  <si>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</si>
  <si>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</si>
  <si>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</si>
  <si>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</si>
  <si>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</si>
  <si>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</si>
  <si>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</si>
  <si>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</si>
  <si>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</si>
  <si>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</si>
  <si>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</si>
  <si>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</si>
  <si>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</si>
  <si>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</si>
  <si>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</si>
  <si>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</si>
  <si>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</si>
  <si>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</si>
  <si>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</si>
  <si>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</si>
  <si>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</si>
  <si>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</si>
  <si>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</si>
  <si>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</si>
  <si>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</si>
  <si>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</si>
  <si>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</si>
  <si>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</si>
  <si>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</si>
  <si>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</si>
  <si>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</si>
  <si>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</si>
  <si>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</si>
  <si>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</si>
  <si>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</si>
  <si>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</si>
  <si>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</si>
  <si>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</si>
  <si>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</si>
  <si>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</si>
  <si>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</si>
  <si>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</si>
  <si>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</si>
  <si>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</si>
  <si>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</si>
  <si>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</si>
  <si>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</si>
  <si>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</si>
  <si>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</si>
  <si>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</si>
  <si>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</si>
  <si>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</si>
  <si>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</si>
  <si>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</si>
  <si>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</si>
  <si>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</si>
  <si>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</si>
  <si>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</si>
  <si>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</si>
  <si>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</si>
  <si>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</si>
  <si>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</si>
  <si>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</si>
  <si>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</si>
  <si>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</si>
  <si>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</si>
  <si>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</si>
  <si>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</si>
  <si>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</si>
  <si>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</si>
  <si>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</si>
  <si>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</si>
  <si>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</si>
  <si>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</si>
  <si>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</si>
  <si>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</si>
  <si>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</si>
  <si>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</si>
  <si>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</si>
  <si>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</si>
  <si>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</si>
  <si>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</si>
  <si>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</si>
  <si>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</si>
  <si>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</si>
  <si>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</si>
  <si>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</si>
  <si>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</si>
  <si>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</si>
  <si>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</si>
  <si>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</si>
  <si>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</si>
  <si>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</si>
  <si>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</si>
  <si>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</si>
  <si>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</si>
  <si>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</si>
  <si>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</si>
  <si>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</si>
  <si>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</si>
  <si>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</si>
  <si>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</si>
  <si>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</si>
  <si>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</si>
  <si>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</si>
  <si>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</si>
  <si>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</si>
  <si>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</si>
  <si>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</si>
  <si>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</si>
  <si>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</si>
  <si>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</si>
  <si>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</si>
  <si>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</si>
  <si>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</si>
  <si>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</si>
  <si>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</si>
  <si>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</si>
  <si>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</si>
  <si>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</si>
  <si>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</si>
  <si>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</si>
  <si>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</si>
  <si>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</si>
  <si>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</si>
  <si>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</si>
  <si>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</si>
  <si>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</si>
  <si>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</si>
  <si>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</si>
  <si>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</si>
  <si>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</si>
  <si>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</si>
  <si>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</si>
  <si>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</si>
  <si>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</si>
  <si>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</si>
  <si>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</si>
  <si>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</si>
  <si>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</si>
  <si>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</si>
  <si>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</si>
  <si>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</si>
  <si>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</si>
  <si>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</si>
  <si>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</si>
  <si>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</si>
  <si>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</si>
  <si>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</si>
  <si>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</si>
  <si>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</si>
  <si>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</si>
  <si>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</si>
  <si>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</si>
  <si>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</si>
  <si>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</si>
  <si>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</si>
  <si>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</si>
  <si>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</si>
  <si>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</si>
  <si>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</si>
  <si>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</si>
  <si>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</si>
  <si>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</si>
  <si>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</si>
  <si>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</si>
  <si>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</si>
  <si>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</si>
  <si>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</si>
  <si>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</si>
  <si>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</si>
  <si>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</si>
  <si>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</si>
  <si>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</si>
  <si>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</si>
  <si>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</si>
  <si>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</si>
  <si>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</si>
  <si>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</si>
  <si>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</si>
  <si>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</si>
  <si>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</si>
  <si>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</si>
  <si>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</si>
  <si>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</si>
  <si>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</si>
  <si>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</si>
  <si>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</si>
  <si>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</si>
  <si>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</si>
  <si>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</si>
  <si>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</si>
  <si>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</si>
  <si>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</si>
  <si>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</si>
  <si>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</si>
  <si>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</si>
  <si>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</si>
  <si>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</si>
  <si>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</si>
  <si>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</si>
  <si>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</si>
  <si>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</si>
  <si>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</si>
  <si>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</si>
  <si>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</si>
  <si>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</si>
  <si>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</si>
  <si>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</si>
  <si>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</si>
  <si>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</si>
  <si>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</si>
  <si>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</si>
  <si>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</si>
  <si>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</si>
  <si>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</si>
  <si>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</si>
  <si>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</si>
  <si>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</si>
  <si>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</si>
  <si>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</si>
  <si>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</si>
  <si>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</si>
  <si>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</si>
  <si>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</si>
  <si>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</si>
  <si>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</si>
  <si>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</si>
  <si>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</si>
  <si>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</si>
  <si>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</si>
  <si>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</si>
  <si>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</si>
  <si>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</si>
  <si>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</si>
  <si>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</si>
  <si>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</si>
  <si>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</si>
  <si>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</si>
  <si>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</si>
  <si>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</si>
  <si>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</si>
  <si>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</si>
  <si>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</si>
  <si>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</si>
  <si>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</si>
  <si>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</si>
  <si>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</si>
  <si>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</si>
  <si>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</si>
  <si>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</si>
  <si>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</si>
  <si>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</si>
  <si>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</si>
  <si>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</si>
  <si>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</si>
  <si>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</si>
  <si>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</si>
  <si>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</si>
  <si>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</si>
  <si>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</si>
  <si>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</si>
  <si>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</si>
  <si>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</si>
  <si>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</si>
  <si>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</si>
  <si>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</si>
  <si>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</si>
  <si>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</si>
  <si>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</si>
  <si>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</si>
  <si>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</si>
  <si>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</si>
  <si>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</si>
  <si>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</si>
  <si>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</si>
  <si>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</si>
  <si>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</si>
  <si>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</si>
  <si>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</si>
  <si>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</si>
  <si>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</si>
  <si>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</si>
  <si>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</si>
  <si>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</si>
  <si>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</si>
  <si>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</si>
  <si>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</si>
  <si>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</si>
  <si>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</si>
  <si>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</si>
  <si>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</si>
  <si>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</si>
  <si>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</si>
  <si>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</si>
  <si>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</si>
  <si>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</si>
  <si>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</si>
  <si>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</si>
  <si>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</si>
  <si>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</si>
  <si>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</si>
  <si>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</si>
  <si>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</si>
  <si>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</si>
  <si>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</si>
  <si>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</si>
  <si>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</si>
  <si>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</si>
  <si>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</si>
  <si>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</si>
  <si>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</si>
  <si>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</si>
  <si>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</si>
  <si>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</si>
  <si>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</si>
  <si>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</si>
  <si>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</si>
  <si>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</si>
  <si>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</si>
  <si>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</si>
  <si>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</si>
  <si>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</si>
  <si>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</si>
  <si>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</si>
  <si>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</si>
  <si>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</si>
  <si>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</si>
  <si>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</si>
  <si>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</si>
  <si>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</si>
  <si>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</si>
  <si>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</si>
  <si>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</si>
  <si>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</si>
  <si>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</si>
  <si>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</si>
  <si>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</si>
  <si>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</si>
  <si>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</si>
  <si>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</si>
  <si>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</si>
  <si>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</si>
  <si>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</si>
  <si>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</si>
  <si>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</si>
  <si>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</si>
  <si>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</si>
  <si>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</si>
  <si>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</si>
  <si>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</si>
  <si>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</si>
  <si>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</si>
  <si>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</si>
  <si>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</si>
  <si>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</si>
  <si>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</si>
  <si>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</si>
  <si>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</si>
  <si>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</si>
  <si>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</si>
  <si>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</si>
  <si>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</si>
  <si>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</si>
  <si>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</si>
  <si>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</si>
  <si>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</si>
  <si>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</si>
  <si>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</si>
  <si>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</si>
  <si>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</si>
  <si>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</si>
  <si>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</si>
  <si>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</si>
  <si>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</si>
  <si>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</si>
  <si>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</si>
  <si>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</si>
  <si>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</si>
  <si>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</si>
  <si>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</si>
  <si>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</si>
  <si>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</si>
  <si>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</si>
  <si>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</si>
  <si>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</si>
  <si>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</si>
  <si>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</si>
  <si>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</si>
  <si>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</si>
  <si>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</si>
  <si>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</si>
  <si>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</si>
  <si>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</si>
  <si>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</si>
  <si>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</si>
  <si>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</si>
  <si>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</si>
  <si>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</si>
  <si>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</si>
  <si>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</si>
  <si>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</si>
  <si>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</si>
  <si>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</si>
  <si>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</si>
  <si>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</si>
  <si>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</si>
  <si>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</si>
  <si>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</si>
  <si>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</si>
  <si>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</si>
  <si>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</si>
  <si>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</si>
  <si>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</si>
  <si>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</si>
  <si>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</si>
  <si>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</si>
  <si>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</si>
  <si>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</si>
  <si>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</si>
  <si>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</si>
  <si>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</si>
  <si>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</si>
  <si>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</si>
  <si>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</si>
  <si>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</si>
  <si>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</si>
  <si>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</si>
  <si>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</si>
  <si>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</si>
  <si>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</si>
  <si>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</si>
  <si>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</si>
  <si>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</si>
  <si>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</si>
  <si>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</si>
  <si>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</si>
  <si>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</si>
  <si>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</si>
  <si>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</si>
  <si>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</si>
  <si>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</si>
  <si>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</si>
  <si>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</si>
  <si>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</si>
  <si>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</si>
  <si>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</si>
  <si>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</si>
  <si>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</si>
  <si>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</si>
  <si>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</si>
  <si>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</si>
  <si>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</si>
  <si>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</si>
  <si>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</si>
  <si>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</si>
  <si>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</si>
  <si>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</si>
  <si>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</si>
  <si>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</si>
  <si>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</si>
  <si>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</si>
  <si>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</si>
  <si>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</si>
  <si>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</si>
  <si>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</si>
  <si>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</si>
  <si>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</si>
  <si>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</si>
  <si>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</si>
  <si>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</si>
  <si>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</si>
  <si>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</si>
  <si>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</si>
  <si>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</si>
  <si>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</si>
  <si>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</si>
  <si>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</si>
  <si>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</si>
  <si>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</si>
  <si>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</si>
  <si>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</si>
  <si>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</si>
  <si>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</si>
  <si>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</si>
  <si>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</si>
  <si>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</si>
  <si>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</si>
  <si>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</si>
  <si>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</si>
  <si>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</si>
  <si>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</si>
  <si>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</si>
  <si>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</si>
  <si>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</si>
  <si>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</si>
  <si>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</si>
  <si>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</si>
  <si>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</si>
  <si>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</si>
  <si>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</si>
  <si>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</si>
  <si>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</si>
  <si>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</si>
  <si>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</si>
  <si>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</si>
  <si>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</si>
  <si>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</si>
  <si>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</si>
  <si>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</si>
  <si>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</si>
  <si>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</si>
  <si>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</si>
  <si>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</si>
  <si>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</si>
  <si>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</si>
  <si>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</si>
  <si>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</si>
  <si>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</si>
  <si>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</si>
  <si>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</si>
  <si>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</si>
  <si>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</si>
  <si>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</si>
  <si>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</si>
  <si>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</si>
  <si>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</si>
  <si>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</si>
  <si>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</si>
  <si>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</si>
  <si>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</si>
  <si>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</si>
  <si>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</si>
  <si>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</si>
  <si>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</si>
  <si>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</si>
  <si>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</si>
  <si>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</si>
  <si>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</si>
  <si>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</si>
  <si>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</si>
  <si>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</si>
  <si>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</si>
  <si>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</si>
  <si>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</si>
  <si>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</si>
  <si>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</si>
  <si>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</si>
  <si>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</si>
  <si>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</si>
  <si>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</si>
  <si>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</si>
  <si>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</si>
  <si>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</si>
  <si>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</si>
  <si>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</si>
  <si>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</si>
  <si>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</si>
  <si>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</si>
  <si>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</si>
  <si>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</si>
  <si>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</si>
  <si>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</si>
  <si>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</si>
  <si>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</si>
  <si>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</si>
  <si>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</si>
  <si>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</si>
  <si>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</si>
  <si>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</si>
  <si>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</si>
  <si>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</si>
  <si>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</si>
  <si>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</si>
  <si>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</si>
  <si>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</si>
  <si>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</si>
  <si>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</si>
  <si>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</si>
  <si>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</si>
  <si>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</si>
  <si>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</si>
  <si>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</si>
  <si>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</si>
  <si>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</si>
  <si>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</si>
  <si>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</si>
  <si>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</si>
  <si>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</si>
  <si>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</si>
  <si>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</si>
  <si>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</si>
  <si>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</si>
  <si>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</si>
  <si>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</si>
  <si>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</si>
  <si>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</si>
  <si>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</si>
  <si>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</si>
  <si>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</si>
  <si>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</si>
  <si>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</si>
  <si>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</si>
  <si>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</si>
  <si>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</si>
  <si>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</si>
  <si>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</si>
  <si>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</si>
  <si>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</si>
  <si>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</si>
  <si>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</si>
  <si>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</si>
  <si>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</si>
  <si>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</si>
  <si>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</si>
  <si>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</si>
  <si>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</si>
  <si>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</si>
  <si>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</si>
  <si>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</si>
  <si>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</si>
  <si>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</si>
  <si>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</si>
  <si>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</si>
  <si>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</si>
  <si>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</si>
  <si>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</si>
  <si>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</si>
  <si>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</si>
  <si>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</si>
  <si>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</si>
  <si>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</si>
  <si>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</si>
  <si>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</si>
  <si>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</si>
  <si>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</si>
  <si>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</si>
  <si>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</si>
  <si>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</si>
  <si>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</si>
  <si>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</si>
  <si>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</si>
  <si>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</si>
  <si>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</si>
  <si>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</si>
  <si>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</si>
  <si>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</si>
  <si>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</si>
  <si>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</si>
  <si>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</si>
  <si>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</si>
  <si>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</si>
  <si>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</si>
  <si>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</si>
  <si>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</si>
  <si>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</si>
  <si>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</si>
  <si>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</si>
  <si>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</si>
  <si>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</si>
  <si>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</si>
  <si>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</si>
  <si>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</si>
  <si>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</si>
  <si>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</si>
  <si>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</si>
  <si>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</si>
  <si>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</si>
  <si>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</si>
  <si>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</si>
  <si>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</si>
  <si>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</si>
  <si>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</si>
  <si>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</si>
  <si>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</si>
  <si>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</si>
  <si>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</si>
  <si>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</si>
  <si>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</si>
  <si>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</si>
  <si>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</si>
  <si>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</si>
  <si>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</si>
  <si>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</si>
  <si>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</si>
  <si>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</si>
  <si>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</si>
  <si>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</si>
  <si>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</si>
  <si>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</si>
  <si>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</si>
  <si>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</si>
  <si>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</si>
  <si>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</si>
  <si>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</si>
  <si>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</si>
  <si>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</si>
  <si>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</si>
  <si>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</si>
  <si>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</si>
  <si>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</si>
  <si>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</si>
  <si>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</si>
  <si>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</si>
  <si>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</si>
  <si>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</si>
  <si>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</si>
  <si>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</si>
  <si>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</si>
  <si>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</si>
  <si>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</si>
  <si>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</si>
  <si>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</si>
  <si>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</si>
  <si>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</si>
  <si>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</si>
  <si>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</si>
  <si>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</si>
  <si>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</si>
  <si>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</si>
  <si>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</si>
  <si>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</si>
  <si>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</si>
  <si>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</si>
  <si>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</si>
  <si>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</si>
  <si>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</si>
  <si>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</si>
  <si>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</si>
  <si>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</si>
  <si>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</si>
  <si>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</si>
  <si>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</si>
  <si>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</si>
  <si>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</si>
  <si>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</si>
  <si>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</si>
  <si>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</si>
  <si>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</si>
  <si>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</si>
  <si>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</si>
  <si>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</si>
  <si>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</si>
  <si>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</si>
  <si>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</si>
  <si>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</si>
  <si>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</si>
  <si>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</si>
  <si>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</si>
  <si>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</si>
  <si>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</si>
  <si>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</si>
  <si>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</si>
  <si>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</si>
  <si>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</si>
  <si>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</si>
  <si>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</si>
  <si>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</si>
  <si>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</si>
  <si>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</si>
  <si>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</si>
  <si>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</si>
  <si>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</si>
  <si>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</si>
  <si>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</si>
  <si>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</si>
  <si>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</si>
  <si>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</si>
  <si>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</si>
  <si>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</si>
  <si>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</si>
  <si>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</si>
  <si>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</si>
  <si>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</si>
  <si>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</si>
  <si>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</si>
  <si>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</si>
  <si>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</si>
  <si>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</si>
  <si>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</si>
  <si>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</si>
  <si>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</si>
  <si>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</si>
  <si>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</si>
  <si>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</si>
  <si>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</si>
  <si>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</si>
  <si>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</si>
  <si>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</si>
  <si>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</si>
  <si>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</si>
  <si>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</si>
  <si>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</si>
  <si>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</si>
  <si>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</si>
  <si>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</si>
  <si>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</si>
  <si>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</si>
  <si>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</si>
  <si>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</si>
  <si>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</si>
  <si>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</si>
  <si>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</si>
  <si>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</si>
  <si>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</si>
  <si>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</si>
  <si>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</si>
  <si>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</si>
  <si>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</si>
  <si>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</si>
  <si>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</si>
  <si>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</si>
  <si>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</si>
  <si>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</si>
  <si>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</si>
  <si>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</si>
  <si>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</si>
  <si>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</si>
  <si>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</si>
  <si>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</si>
  <si>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</si>
  <si>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</si>
  <si>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</si>
  <si>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</si>
  <si>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</si>
  <si>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</si>
  <si>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</si>
  <si>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</si>
  <si>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</si>
  <si>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</si>
  <si>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</si>
  <si>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</si>
  <si>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</si>
  <si>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</si>
  <si>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</si>
  <si>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</si>
  <si>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</si>
  <si>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</si>
  <si>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</si>
  <si>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</si>
  <si>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</si>
  <si>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</si>
  <si>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</si>
  <si>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</si>
  <si>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</si>
  <si>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</si>
  <si>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</si>
  <si>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</si>
  <si>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</si>
  <si>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</si>
  <si>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</si>
  <si>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</si>
  <si>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</si>
  <si>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</si>
  <si>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</si>
  <si>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</si>
  <si>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</si>
  <si>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</si>
  <si>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</si>
  <si>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</si>
  <si>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</si>
  <si>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</si>
  <si>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</si>
  <si>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</si>
  <si>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</si>
  <si>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</si>
  <si>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</si>
  <si>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</si>
  <si>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</si>
  <si>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</si>
  <si>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</si>
  <si>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</si>
  <si>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</si>
  <si>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</si>
  <si>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</si>
  <si>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</si>
  <si>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</si>
  <si>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</si>
  <si>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</si>
  <si>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</si>
  <si>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</si>
  <si>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</si>
  <si>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</si>
  <si>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</si>
  <si>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</si>
  <si>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</si>
  <si>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</si>
  <si>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</si>
  <si>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</si>
  <si>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</si>
  <si>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</si>
  <si>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</si>
  <si>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</si>
  <si>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</si>
  <si>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</si>
  <si>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</si>
  <si>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</si>
  <si>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</si>
  <si>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</si>
  <si>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</si>
  <si>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</si>
  <si>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</si>
  <si>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</si>
  <si>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</si>
  <si>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</si>
  <si>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</si>
  <si>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</si>
  <si>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</si>
  <si>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</si>
  <si>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</si>
  <si>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</si>
  <si>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</si>
  <si>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</si>
  <si>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</si>
  <si>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</si>
  <si>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</si>
  <si>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</si>
  <si>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</si>
  <si>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</si>
  <si>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</si>
  <si>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</si>
  <si>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</si>
  <si>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</si>
  <si>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</si>
  <si>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</si>
  <si>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</si>
  <si>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</si>
  <si>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</si>
  <si>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</si>
  <si>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</si>
  <si>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</si>
  <si>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</si>
  <si>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</si>
  <si>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</si>
  <si>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</si>
  <si>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</si>
  <si>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</si>
  <si>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</si>
  <si>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</si>
  <si>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</si>
  <si>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</si>
  <si>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</si>
  <si>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</si>
  <si>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</si>
  <si>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</si>
  <si>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</si>
  <si>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</si>
  <si>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</si>
  <si>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</si>
  <si>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</si>
  <si>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</si>
  <si>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</si>
  <si>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</si>
  <si>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</si>
  <si>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</si>
  <si>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</si>
  <si>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</si>
  <si>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</si>
  <si>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</si>
  <si>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</si>
  <si>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</si>
  <si>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</si>
  <si>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</si>
  <si>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</si>
  <si>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</si>
  <si>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</si>
  <si>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</si>
  <si>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</si>
  <si>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</si>
  <si>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</si>
  <si>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</si>
  <si>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</si>
  <si>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</si>
  <si>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</si>
  <si>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</si>
  <si>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</si>
  <si>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</si>
  <si>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</si>
  <si>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</si>
  <si>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</si>
  <si>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</si>
  <si>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</si>
  <si>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</si>
  <si>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</si>
  <si>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</si>
  <si>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</si>
  <si>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</si>
  <si>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</si>
  <si>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</si>
  <si>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</si>
  <si>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</si>
  <si>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</si>
  <si>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</si>
  <si>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</si>
  <si>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</si>
  <si>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</si>
  <si>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</si>
  <si>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</si>
  <si>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</si>
  <si>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</si>
  <si>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</si>
  <si>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</si>
  <si>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</si>
  <si>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</si>
  <si>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</si>
  <si>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</si>
  <si>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</si>
  <si>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</si>
  <si>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</si>
  <si>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</si>
  <si>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</si>
  <si>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</si>
  <si>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</si>
  <si>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</si>
  <si>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</si>
  <si>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</si>
  <si>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</si>
  <si>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</si>
  <si>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</si>
  <si>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</si>
  <si>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</si>
  <si>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</si>
  <si>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</si>
  <si>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</si>
  <si>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</si>
  <si>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</si>
  <si>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</si>
  <si>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</si>
  <si>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</si>
  <si>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</si>
  <si>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</si>
  <si>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</si>
  <si>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</si>
  <si>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</si>
  <si>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</si>
  <si>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</si>
  <si>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</si>
  <si>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</si>
  <si>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</si>
  <si>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</si>
  <si>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</si>
  <si>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</si>
  <si>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</si>
  <si>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</si>
  <si>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</si>
  <si>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</si>
  <si>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</si>
  <si>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</si>
  <si>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</si>
  <si>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</si>
  <si>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</si>
  <si>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</si>
  <si>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</si>
  <si>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</si>
  <si>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</si>
  <si>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</si>
  <si>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</si>
  <si>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</si>
  <si>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</si>
  <si>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</si>
  <si>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</si>
  <si>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</si>
  <si>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</si>
  <si>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</si>
  <si>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</si>
  <si>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</si>
  <si>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</si>
  <si>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</si>
  <si>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</si>
  <si>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</si>
  <si>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</si>
  <si>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</si>
  <si>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</si>
  <si>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</si>
  <si>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</si>
  <si>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</si>
  <si>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</si>
  <si>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</si>
  <si>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</si>
  <si>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</si>
  <si>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</si>
  <si>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</si>
  <si>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</si>
  <si>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</si>
  <si>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</si>
  <si>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</si>
  <si>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</si>
  <si>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</si>
  <si>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</si>
  <si>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</si>
  <si>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</si>
  <si>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</si>
  <si>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</si>
  <si>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</si>
  <si>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</si>
  <si>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</si>
  <si>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</si>
  <si>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</si>
  <si>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</si>
  <si>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</si>
  <si>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</si>
  <si>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</si>
  <si>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</si>
  <si>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</si>
  <si>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</si>
  <si>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</si>
  <si>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</si>
  <si>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</si>
  <si>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</si>
  <si>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</si>
  <si>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</si>
  <si>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</si>
  <si>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</si>
  <si>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</si>
  <si>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</si>
  <si>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</si>
  <si>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</si>
  <si>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</si>
  <si>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</si>
  <si>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</si>
  <si>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</si>
  <si>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</si>
  <si>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</si>
  <si>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</si>
  <si>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</si>
  <si>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</si>
  <si>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</si>
  <si>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</si>
  <si>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</si>
  <si>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</si>
  <si>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</si>
  <si>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</si>
  <si>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</si>
  <si>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</si>
  <si>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</si>
  <si>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</si>
  <si>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</si>
  <si>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</si>
  <si>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</si>
  <si>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</si>
  <si>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</si>
  <si>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</si>
  <si>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</si>
  <si>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</si>
  <si>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</si>
  <si>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</si>
  <si>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</si>
  <si>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</si>
  <si>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</si>
  <si>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</si>
  <si>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</si>
  <si>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</si>
  <si>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</si>
  <si>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</si>
  <si>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</si>
  <si>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</si>
  <si>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</si>
  <si>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</si>
  <si>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</si>
  <si>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</si>
  <si>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</si>
  <si>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</si>
  <si>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</si>
  <si>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</si>
  <si>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</si>
  <si>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</si>
  <si>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</si>
  <si>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</si>
  <si>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</si>
  <si>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</si>
  <si>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</si>
  <si>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</si>
  <si>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</si>
  <si>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</si>
  <si>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</si>
  <si>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</si>
  <si>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</si>
  <si>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</si>
  <si>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</si>
  <si>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</si>
  <si>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</si>
  <si>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</si>
  <si>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</si>
  <si>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</si>
  <si>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</si>
  <si>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</si>
  <si>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</si>
  <si>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</si>
  <si>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</si>
  <si>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</si>
  <si>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</si>
  <si>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</si>
  <si>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</si>
  <si>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</si>
  <si>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</si>
  <si>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</si>
  <si>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</si>
  <si>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</si>
  <si>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</si>
  <si>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</si>
  <si>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</si>
  <si>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</si>
  <si>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</si>
  <si>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</si>
  <si>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</si>
  <si>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</si>
  <si>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</si>
  <si>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</si>
  <si>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</si>
  <si>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</si>
  <si>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</si>
  <si>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</si>
  <si>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</si>
  <si>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</si>
  <si>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</si>
  <si>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</si>
  <si>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</si>
  <si>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</si>
  <si>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</si>
  <si>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</si>
  <si>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</si>
  <si>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</si>
  <si>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</si>
  <si>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</si>
  <si>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</si>
  <si>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</si>
  <si>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</si>
  <si>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</si>
  <si>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</si>
  <si>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</si>
  <si>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</si>
  <si>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</si>
  <si>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</si>
  <si>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</si>
  <si>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</si>
  <si>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</si>
  <si>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</si>
  <si>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</si>
  <si>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</si>
  <si>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</si>
  <si>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</si>
  <si>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</si>
  <si>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</si>
  <si>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</si>
  <si>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</si>
  <si>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</si>
  <si>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</si>
  <si>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</si>
  <si>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</si>
  <si>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</si>
  <si>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</si>
  <si>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</si>
  <si>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</si>
  <si>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</si>
  <si>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</si>
  <si>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</si>
  <si>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</si>
  <si>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</si>
  <si>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</si>
  <si>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</si>
  <si>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</si>
  <si>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</si>
  <si>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</si>
  <si>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</si>
  <si>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</si>
  <si>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</si>
  <si>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</si>
  <si>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</si>
  <si>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</si>
  <si>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</si>
  <si>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</si>
  <si>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</si>
  <si>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</si>
  <si>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</si>
  <si>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</si>
  <si>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</si>
  <si>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</si>
  <si>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</si>
  <si>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</si>
  <si>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</si>
  <si>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</si>
  <si>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</si>
  <si>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</si>
  <si>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</si>
  <si>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</si>
  <si>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</si>
  <si>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</si>
  <si>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</si>
  <si>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</si>
  <si>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</si>
  <si>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</si>
  <si>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</si>
  <si>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</si>
  <si>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</si>
  <si>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</si>
  <si>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</si>
  <si>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</si>
  <si>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</si>
  <si>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</si>
  <si>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</si>
  <si>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</si>
  <si>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</si>
  <si>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</si>
  <si>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</si>
  <si>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</si>
  <si>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</si>
  <si>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</si>
  <si>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</si>
  <si>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</si>
  <si>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</si>
  <si>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</si>
  <si>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</si>
  <si>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</si>
  <si>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</si>
  <si>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</si>
  <si>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</si>
  <si>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</si>
  <si>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</si>
  <si>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</si>
  <si>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</si>
  <si>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</si>
  <si>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</si>
  <si>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</si>
  <si>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</si>
  <si>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</si>
  <si>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</si>
  <si>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</si>
  <si>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</si>
  <si>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</si>
  <si>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</si>
  <si>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</si>
  <si>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</si>
  <si>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</si>
  <si>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</si>
  <si>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</si>
  <si>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</si>
  <si>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</si>
  <si>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</si>
  <si>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</si>
  <si>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</si>
  <si>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</si>
  <si>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</si>
  <si>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</si>
  <si>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</si>
  <si>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</si>
  <si>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</si>
  <si>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</si>
  <si>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</si>
  <si>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</si>
  <si>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</si>
  <si>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</si>
  <si>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</si>
  <si>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</si>
  <si>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</si>
  <si>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</si>
  <si>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</si>
  <si>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</si>
  <si>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</si>
  <si>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</si>
  <si>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</si>
  <si>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</si>
  <si>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</si>
  <si>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</si>
  <si>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</si>
  <si>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</si>
  <si>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</si>
  <si>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</si>
  <si>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</si>
  <si>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</si>
  <si>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</si>
  <si>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</si>
  <si>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</si>
  <si>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</si>
  <si>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</si>
  <si>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</si>
  <si>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</si>
  <si>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</si>
  <si>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</si>
  <si>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</si>
  <si>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</si>
  <si>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</si>
  <si>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</si>
  <si>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</si>
  <si>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</si>
  <si>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</si>
  <si>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</si>
  <si>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</si>
  <si>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</si>
  <si>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</si>
  <si>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</si>
  <si>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</si>
  <si>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</si>
  <si>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</si>
  <si>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</si>
  <si>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</si>
  <si>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</si>
  <si>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</si>
  <si>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</si>
  <si>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</si>
  <si>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</si>
  <si>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</si>
  <si>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</si>
  <si>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</si>
  <si>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</si>
  <si>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</si>
  <si>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</si>
  <si>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</si>
  <si>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</si>
  <si>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</si>
  <si>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</si>
  <si>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</si>
  <si>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</si>
  <si>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</si>
  <si>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</si>
  <si>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</si>
  <si>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</si>
  <si>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</si>
  <si>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</si>
  <si>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</si>
  <si>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</si>
  <si>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</si>
  <si>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</si>
  <si>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</si>
  <si>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</si>
  <si>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</si>
  <si>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</si>
  <si>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</si>
  <si>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</si>
  <si>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</si>
  <si>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</si>
  <si>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</si>
  <si>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</si>
  <si>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</si>
  <si>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</si>
  <si>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</si>
  <si>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</si>
  <si>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</si>
  <si>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</si>
  <si>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</si>
  <si>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</si>
  <si>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</si>
  <si>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</si>
  <si>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</si>
  <si>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</si>
  <si>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</si>
  <si>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</si>
  <si>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</si>
  <si>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</si>
  <si>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</si>
  <si>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</si>
  <si>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</si>
  <si>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</si>
  <si>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</si>
  <si>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</si>
  <si>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</si>
  <si>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</si>
  <si>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</si>
  <si>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</si>
  <si>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</si>
  <si>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</si>
  <si>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</si>
  <si>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</si>
  <si>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</si>
  <si>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</si>
  <si>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</si>
  <si>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</si>
  <si>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</si>
  <si>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</si>
  <si>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</si>
  <si>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</si>
  <si>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</si>
  <si>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</si>
  <si>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</si>
  <si>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</si>
  <si>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</si>
  <si>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</si>
  <si>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</si>
  <si>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</si>
  <si>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</si>
  <si>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</si>
  <si>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</si>
  <si>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</si>
  <si>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</si>
  <si>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</si>
  <si>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</si>
  <si>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</si>
  <si>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</si>
  <si>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</si>
  <si>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</si>
  <si>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</si>
  <si>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</si>
  <si>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</si>
  <si>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</si>
  <si>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</si>
  <si>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</si>
  <si>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</si>
  <si>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</si>
  <si>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</si>
  <si>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</si>
  <si>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</si>
  <si>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</si>
  <si>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</si>
  <si>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</si>
  <si>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</si>
  <si>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</si>
  <si>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</si>
  <si>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</si>
  <si>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</si>
  <si>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</si>
  <si>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</si>
  <si>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</si>
  <si>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</si>
  <si>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</si>
  <si>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</si>
  <si>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</si>
  <si>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</si>
  <si>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</si>
  <si>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</si>
  <si>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</si>
  <si>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</si>
  <si>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</si>
  <si>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</si>
  <si>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</si>
  <si>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</si>
  <si>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</si>
  <si>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</si>
  <si>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</si>
  <si>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</si>
  <si>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</si>
  <si>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</si>
  <si>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</si>
  <si>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</si>
  <si>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</si>
  <si>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</si>
  <si>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</si>
  <si>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</si>
  <si>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</si>
  <si>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</si>
  <si>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</si>
  <si>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</si>
  <si>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</si>
  <si>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</si>
  <si>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</si>
  <si>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</si>
  <si>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</si>
  <si>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</si>
  <si>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</si>
  <si>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</si>
  <si>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</si>
  <si>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</si>
  <si>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</si>
  <si>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</si>
  <si>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</si>
  <si>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</si>
  <si>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</si>
  <si>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</si>
  <si>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</si>
  <si>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</si>
  <si>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</si>
  <si>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</si>
  <si>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</si>
  <si>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</si>
  <si>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</si>
  <si>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</si>
  <si>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</si>
  <si>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</si>
  <si>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</si>
  <si>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</si>
  <si>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</si>
  <si>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</si>
  <si>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</si>
  <si>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</si>
  <si>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</si>
  <si>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</si>
  <si>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</si>
  <si>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</si>
  <si>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</si>
  <si>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</si>
  <si>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</si>
  <si>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</si>
  <si>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</si>
  <si>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</si>
  <si>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</si>
  <si>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</si>
  <si>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</si>
  <si>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</si>
  <si>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</si>
  <si>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</si>
  <si>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</si>
  <si>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</si>
  <si>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</si>
  <si>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</si>
  <si>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</si>
  <si>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</si>
  <si>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</si>
  <si>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</si>
  <si>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</si>
  <si>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</si>
  <si>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</si>
  <si>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</si>
  <si>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</si>
  <si>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</si>
  <si>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</si>
  <si>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</si>
  <si>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</si>
  <si>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</si>
  <si>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</si>
  <si>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</si>
  <si>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</si>
  <si>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</si>
  <si>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</si>
  <si>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</si>
  <si>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</si>
  <si>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</si>
  <si>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</si>
  <si>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</si>
  <si>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</si>
  <si>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</si>
  <si>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</si>
  <si>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</si>
  <si>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</si>
  <si>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</si>
  <si>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</si>
  <si>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</si>
  <si>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</si>
  <si>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</si>
  <si>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</si>
  <si>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</si>
  <si>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</si>
  <si>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</si>
  <si>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</si>
  <si>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</si>
  <si>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</si>
  <si>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</si>
  <si>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</si>
  <si>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</si>
  <si>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</si>
  <si>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</si>
  <si>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</si>
  <si>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</si>
  <si>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</si>
  <si>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</si>
  <si>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</si>
  <si>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</si>
  <si>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</si>
  <si>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</si>
  <si>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</si>
  <si>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</si>
  <si>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</si>
  <si>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</si>
  <si>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</si>
  <si>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</si>
  <si>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</si>
  <si>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</si>
  <si>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</si>
  <si>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</si>
  <si>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</si>
  <si>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</si>
  <si>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</si>
  <si>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</si>
  <si>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</si>
  <si>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</si>
  <si>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</si>
  <si>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</si>
  <si>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</si>
  <si>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</si>
  <si>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</si>
  <si>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</si>
  <si>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</si>
  <si>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</si>
  <si>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</si>
  <si>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</si>
  <si>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</si>
  <si>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</si>
  <si>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</si>
  <si>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</si>
  <si>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</si>
  <si>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</si>
  <si>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</si>
  <si>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</si>
  <si>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</si>
  <si>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</si>
  <si>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</si>
  <si>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</si>
  <si>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</si>
  <si>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</si>
  <si>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</si>
  <si>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</si>
  <si>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</si>
  <si>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</si>
  <si>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</si>
  <si>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</si>
  <si>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</si>
  <si>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</si>
  <si>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</si>
  <si>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</si>
  <si>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</si>
  <si>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</si>
  <si>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</si>
  <si>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</si>
  <si>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</si>
  <si>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</si>
  <si>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</si>
  <si>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</si>
  <si>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</si>
  <si>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</si>
  <si>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</si>
  <si>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</si>
  <si>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</si>
  <si>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</si>
  <si>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</si>
  <si>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</si>
  <si>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</si>
  <si>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</si>
  <si>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</si>
  <si>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</si>
  <si>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</si>
  <si>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</si>
  <si>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</si>
  <si>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</si>
  <si>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</si>
  <si>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</si>
  <si>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</si>
  <si>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</si>
  <si>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</si>
  <si>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</si>
  <si>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</si>
  <si>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</si>
  <si>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</si>
  <si>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</si>
  <si>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</si>
  <si>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</si>
  <si>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</si>
  <si>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</si>
  <si>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</si>
  <si>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</si>
  <si>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</si>
  <si>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</si>
  <si>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</si>
  <si>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</si>
  <si>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</si>
  <si>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</si>
  <si>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</si>
  <si>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</si>
  <si>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</si>
  <si>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</si>
  <si>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</si>
  <si>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</si>
  <si>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</si>
  <si>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</si>
  <si>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</si>
  <si>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</si>
  <si>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</si>
  <si>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</si>
  <si>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</si>
  <si>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</si>
  <si>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</si>
  <si>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</si>
  <si>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</si>
  <si>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</si>
  <si>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</si>
  <si>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</si>
  <si>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</si>
  <si>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</si>
  <si>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</si>
  <si>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</si>
  <si>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</si>
  <si>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</si>
  <si>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</si>
  <si>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</si>
  <si>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</si>
  <si>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</si>
  <si>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</si>
  <si>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</si>
  <si>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</si>
  <si>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</si>
  <si>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</si>
  <si>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</si>
  <si>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</si>
  <si>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</si>
  <si>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</si>
  <si>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</si>
  <si>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</si>
  <si>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</si>
  <si>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</si>
  <si>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</si>
  <si>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</si>
  <si>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</si>
  <si>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</si>
  <si>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</si>
  <si>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</si>
  <si>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</si>
  <si>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</si>
  <si>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</si>
  <si>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</si>
  <si>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</si>
  <si>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</si>
  <si>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</si>
  <si>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</si>
  <si>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</si>
  <si>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</si>
  <si>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</si>
  <si>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</si>
  <si>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</si>
  <si>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</si>
  <si>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</si>
  <si>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</si>
  <si>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</si>
  <si>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</si>
  <si>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</si>
  <si>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</si>
  <si>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</si>
  <si>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</si>
  <si>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</si>
  <si>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</si>
  <si>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</si>
  <si>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</si>
  <si>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</si>
  <si>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</si>
  <si>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</si>
  <si>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</si>
  <si>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</si>
  <si>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</si>
  <si>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</si>
  <si>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</si>
  <si>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</si>
  <si>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</si>
  <si>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</si>
  <si>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</si>
  <si>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</si>
  <si>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</si>
  <si>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</si>
  <si>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</si>
  <si>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</si>
  <si>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</si>
  <si>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</si>
  <si>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</si>
  <si>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</si>
  <si>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</si>
  <si>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</si>
  <si>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</si>
  <si>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</si>
  <si>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</si>
  <si>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</si>
  <si>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</si>
  <si>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</si>
  <si>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</si>
  <si>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</si>
  <si>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</si>
  <si>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</si>
  <si>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</si>
  <si>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</si>
  <si>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</si>
  <si>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</si>
  <si>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</si>
  <si>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</si>
  <si>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</si>
  <si>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</si>
  <si>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</si>
  <si>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</si>
  <si>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</si>
  <si>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</si>
  <si>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</si>
  <si>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</si>
  <si>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</si>
  <si>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</si>
  <si>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</si>
  <si>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</si>
  <si>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</si>
  <si>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</si>
  <si>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</si>
  <si>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</si>
  <si>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</si>
  <si>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</si>
  <si>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</si>
  <si>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</si>
  <si>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</si>
  <si>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</si>
  <si>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</si>
  <si>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</si>
  <si>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</si>
  <si>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</si>
  <si>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</si>
  <si>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</si>
  <si>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</si>
  <si>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</si>
  <si>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</si>
  <si>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</si>
  <si>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</si>
  <si>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</si>
  <si>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</si>
  <si>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</si>
  <si>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</si>
  <si>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</si>
  <si>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</si>
  <si>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</si>
  <si>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</si>
  <si>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</si>
  <si>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</si>
  <si>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</si>
  <si>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</si>
  <si>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</si>
  <si>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</si>
  <si>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</si>
  <si>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</si>
  <si>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</si>
  <si>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</si>
  <si>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</si>
  <si>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</si>
  <si>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</si>
  <si>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</si>
  <si>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</si>
  <si>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</si>
  <si>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</si>
  <si>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</si>
  <si>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</si>
  <si>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</si>
  <si>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</si>
  <si>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</si>
  <si>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</si>
  <si>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</si>
  <si>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</si>
  <si>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</si>
  <si>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</si>
  <si>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</si>
  <si>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</si>
  <si>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</si>
  <si>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</si>
  <si>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</si>
  <si>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</si>
  <si>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</si>
  <si>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</si>
  <si>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</si>
  <si>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</si>
  <si>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</si>
  <si>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</si>
  <si>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</si>
  <si>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</si>
  <si>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</si>
  <si>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</si>
  <si>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</si>
  <si>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</si>
  <si>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</si>
  <si>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</si>
  <si>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</si>
  <si>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</si>
  <si>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</si>
  <si>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</si>
  <si>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</si>
  <si>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</si>
  <si>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</si>
  <si>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</si>
  <si>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</si>
  <si>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</si>
  <si>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</si>
  <si>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</si>
  <si>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</si>
  <si>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</si>
  <si>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</si>
  <si>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</si>
  <si>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</si>
  <si>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</si>
  <si>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</si>
  <si>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</si>
  <si>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</si>
  <si>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</si>
  <si>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</si>
  <si>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</si>
  <si>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</si>
  <si>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</si>
  <si>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</si>
  <si>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</si>
  <si>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</si>
  <si>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</si>
  <si>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</si>
  <si>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</si>
  <si>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</si>
  <si>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</si>
  <si>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</si>
  <si>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</si>
  <si>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</si>
  <si>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</si>
  <si>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</si>
  <si>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</si>
  <si>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</si>
  <si>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</si>
  <si>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</si>
  <si>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</si>
  <si>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</si>
  <si>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</si>
  <si>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</si>
  <si>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</si>
  <si>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</si>
  <si>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</si>
  <si>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</si>
  <si>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</si>
  <si>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</si>
  <si>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</si>
  <si>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</si>
  <si>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</si>
  <si>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</si>
  <si>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</si>
  <si>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</si>
  <si>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</si>
  <si>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</si>
  <si>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</si>
  <si>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</si>
  <si>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</si>
  <si>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</si>
  <si>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</si>
  <si>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</si>
  <si>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</si>
  <si>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</si>
  <si>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</si>
  <si>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</si>
  <si>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</si>
  <si>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</si>
  <si>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</si>
  <si>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</si>
  <si>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</si>
  <si>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</si>
  <si>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</si>
  <si>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</si>
  <si>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</si>
  <si>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</si>
  <si>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</si>
  <si>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</si>
  <si>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</si>
  <si>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</si>
  <si>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</si>
  <si>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</si>
  <si>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</si>
  <si>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</si>
  <si>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</si>
  <si>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</si>
  <si>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</si>
  <si>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</si>
  <si>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</si>
  <si>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</si>
  <si>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</si>
  <si>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</si>
  <si>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</si>
  <si>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</si>
  <si>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</si>
  <si>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</si>
  <si>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</si>
  <si>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</si>
  <si>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</si>
  <si>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</si>
  <si>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</si>
  <si>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</si>
  <si>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</si>
  <si>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</si>
  <si>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</si>
  <si>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</si>
  <si>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</si>
  <si>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</si>
  <si>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</si>
  <si>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</si>
  <si>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</si>
  <si>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</si>
  <si>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</si>
  <si>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</si>
  <si>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</si>
  <si>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</si>
  <si>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</si>
  <si>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</si>
  <si>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</si>
  <si>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</si>
  <si>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</si>
  <si>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</si>
  <si>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</si>
  <si>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</si>
  <si>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</si>
  <si>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</si>
  <si>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</si>
  <si>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</si>
  <si>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</si>
  <si>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</si>
  <si>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</si>
  <si>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</si>
  <si>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</si>
  <si>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</si>
  <si>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</si>
  <si>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</si>
  <si>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</si>
  <si>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</si>
  <si>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</si>
  <si>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</si>
  <si>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</si>
  <si>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</si>
  <si>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</si>
  <si>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</si>
  <si>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</si>
  <si>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</si>
  <si>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</si>
  <si>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</si>
  <si>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</si>
  <si>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</si>
  <si>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</si>
  <si>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</si>
  <si>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</si>
  <si>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</si>
  <si>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</si>
  <si>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</si>
  <si>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</si>
  <si>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</si>
  <si>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</si>
  <si>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</si>
  <si>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</si>
  <si>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</si>
  <si>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</si>
  <si>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</si>
  <si>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</si>
  <si>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</si>
  <si>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</si>
  <si>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</si>
  <si>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</si>
  <si>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</si>
  <si>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</si>
  <si>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</si>
  <si>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</si>
  <si>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</si>
  <si>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</si>
  <si>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</si>
  <si>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</si>
  <si>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</si>
  <si>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</si>
  <si>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</si>
  <si>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</si>
  <si>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</si>
  <si>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</si>
  <si>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</si>
  <si>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</si>
  <si>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</si>
  <si>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</si>
  <si>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</si>
  <si>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</si>
  <si>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</si>
  <si>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</si>
  <si>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</si>
  <si>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</si>
  <si>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</si>
  <si>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</si>
  <si>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</si>
  <si>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</si>
  <si>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</si>
  <si>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</si>
  <si>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</si>
  <si>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</si>
  <si>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</si>
  <si>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</si>
  <si>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</si>
  <si>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</si>
  <si>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</si>
  <si>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</si>
  <si>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</si>
  <si>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</si>
  <si>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</si>
  <si>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</si>
  <si>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</si>
  <si>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</si>
  <si>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</si>
  <si>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</si>
  <si>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</si>
  <si>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</si>
  <si>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</si>
  <si>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</si>
  <si>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</si>
  <si>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</si>
  <si>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</si>
  <si>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</si>
  <si>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</si>
  <si>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</si>
  <si>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</si>
  <si>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</si>
  <si>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</si>
  <si>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</si>
  <si>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</si>
  <si>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</si>
  <si>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</si>
  <si>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</si>
  <si>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</si>
  <si>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</si>
  <si>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</si>
  <si>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</si>
  <si>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</si>
  <si>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</si>
  <si>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</si>
  <si>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</si>
  <si>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</si>
  <si>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</si>
  <si>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</si>
  <si>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</si>
  <si>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</si>
  <si>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</si>
  <si>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</si>
  <si>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</si>
  <si>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</si>
  <si>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</si>
  <si>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</si>
  <si>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</si>
  <si>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</si>
  <si>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</si>
  <si>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</si>
  <si>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</si>
  <si>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</si>
  <si>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</si>
  <si>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</si>
  <si>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</si>
  <si>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</si>
  <si>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</si>
  <si>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</si>
  <si>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</si>
  <si>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</si>
  <si>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</si>
  <si>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</si>
  <si>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</si>
  <si>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</si>
  <si>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</si>
  <si>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</si>
  <si>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</si>
  <si>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</si>
  <si>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</si>
  <si>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</si>
  <si>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</si>
  <si>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</si>
  <si>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</si>
  <si>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</si>
  <si>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</si>
  <si>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</si>
  <si>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</si>
  <si>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</si>
  <si>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</si>
  <si>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</si>
  <si>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</si>
  <si>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</si>
  <si>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</si>
  <si>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</si>
  <si>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</si>
  <si>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</si>
  <si>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</si>
  <si>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</si>
  <si>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</si>
  <si>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</si>
  <si>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</si>
  <si>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</si>
  <si>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</si>
  <si>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</si>
  <si>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</si>
  <si>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</si>
  <si>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</si>
  <si>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</si>
  <si>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</si>
  <si>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</si>
  <si>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</si>
  <si>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</si>
  <si>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</si>
  <si>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</si>
  <si>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</si>
  <si>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</si>
  <si>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</si>
  <si>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</si>
  <si>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</si>
  <si>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</si>
  <si>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</si>
  <si>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</si>
  <si>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</si>
  <si>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</si>
  <si>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</si>
  <si>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</si>
  <si>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</si>
  <si>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</si>
  <si>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</si>
  <si>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</si>
  <si>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</si>
  <si>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</si>
  <si>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</si>
  <si>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</si>
  <si>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</si>
  <si>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</si>
  <si>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</si>
  <si>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</si>
  <si>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</si>
  <si>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</si>
  <si>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</si>
  <si>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</si>
  <si>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</si>
  <si>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</si>
  <si>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</si>
  <si>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</si>
  <si>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</si>
  <si>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</si>
  <si>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</si>
  <si>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</si>
  <si>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</si>
  <si>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</si>
  <si>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</si>
  <si>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</si>
  <si>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</si>
  <si>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</si>
  <si>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</si>
  <si>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</si>
  <si>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</si>
  <si>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</si>
  <si>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</si>
  <si>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</si>
  <si>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</si>
  <si>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</si>
  <si>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</si>
  <si>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</si>
  <si>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</si>
  <si>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</si>
  <si>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</si>
  <si>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</si>
  <si>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</si>
  <si>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</si>
  <si>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</si>
  <si>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</si>
  <si>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</si>
  <si>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</si>
  <si>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</si>
  <si>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</si>
  <si>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</si>
  <si>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</si>
  <si>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</si>
  <si>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</si>
  <si>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</si>
  <si>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</si>
  <si>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</si>
  <si>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</si>
  <si>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</si>
  <si>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</si>
  <si>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</si>
  <si>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</si>
  <si>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</si>
  <si>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</si>
  <si>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</si>
  <si>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</si>
  <si>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</si>
  <si>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</si>
  <si>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</si>
  <si>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</si>
  <si>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</si>
  <si>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</si>
  <si>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</si>
  <si>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</si>
  <si>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</si>
  <si>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</si>
  <si>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</si>
  <si>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</si>
  <si>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</si>
  <si>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</si>
  <si>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</si>
  <si>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</si>
  <si>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</si>
  <si>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</si>
  <si>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</si>
  <si>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</si>
  <si>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</si>
  <si>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</si>
  <si>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</si>
  <si>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</si>
  <si>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</si>
  <si>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</si>
  <si>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</si>
  <si>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</si>
  <si>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</si>
  <si>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</si>
  <si>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</si>
  <si>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</si>
  <si>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</si>
  <si>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</si>
  <si>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</si>
  <si>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</si>
  <si>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</si>
  <si>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</si>
  <si>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</si>
  <si>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</si>
  <si>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</si>
  <si>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</si>
  <si>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</si>
  <si>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</si>
  <si>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</si>
  <si>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</si>
  <si>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</si>
  <si>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</si>
  <si>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</si>
  <si>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</si>
  <si>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</si>
  <si>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</si>
  <si>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</si>
  <si>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</si>
  <si>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</si>
  <si>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</si>
  <si>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</si>
  <si>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</si>
  <si>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</si>
  <si>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</si>
  <si>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</si>
  <si>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</si>
  <si>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</si>
  <si>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</si>
  <si>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</si>
  <si>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</si>
  <si>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</si>
  <si>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</si>
  <si>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</si>
  <si>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</si>
  <si>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</si>
  <si>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</si>
  <si>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</si>
  <si>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</si>
  <si>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</si>
  <si>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</si>
  <si>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</si>
  <si>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</si>
  <si>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</si>
  <si>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</si>
  <si>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</si>
  <si>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</si>
  <si>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</si>
  <si>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</si>
  <si>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</si>
  <si>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</si>
  <si>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</si>
  <si>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</si>
  <si>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</si>
  <si>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</si>
  <si>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</si>
  <si>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</si>
  <si>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</si>
  <si>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</si>
  <si>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</si>
  <si>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</si>
  <si>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</si>
  <si>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</si>
  <si>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</si>
  <si>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</si>
  <si>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</si>
  <si>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</si>
  <si>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</si>
  <si>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</si>
  <si>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</si>
  <si>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</si>
  <si>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</si>
  <si>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</si>
  <si>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</si>
  <si>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</si>
  <si>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</si>
  <si>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</si>
  <si>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</si>
  <si>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</si>
  <si>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</si>
  <si>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</si>
  <si>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</si>
  <si>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</si>
  <si>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</si>
  <si>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</si>
  <si>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</si>
  <si>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</si>
  <si>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</si>
  <si>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</si>
  <si>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</si>
  <si>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</si>
  <si>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</si>
  <si>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</si>
  <si>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</si>
  <si>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</si>
  <si>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</si>
  <si>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</si>
  <si>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</si>
  <si>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</si>
  <si>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</si>
  <si>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</si>
  <si>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</si>
  <si>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</si>
  <si>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</si>
  <si>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</si>
  <si>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</si>
  <si>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</si>
  <si>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</si>
  <si>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</si>
  <si>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</si>
  <si>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</si>
  <si>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</si>
  <si>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</si>
  <si>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</si>
  <si>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</si>
  <si>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</si>
  <si>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</si>
  <si>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</si>
  <si>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</si>
  <si>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</si>
  <si>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</si>
  <si>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</si>
  <si>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</si>
  <si>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</si>
  <si>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</si>
  <si>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</si>
  <si>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</si>
  <si>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</si>
  <si>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</si>
  <si>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</si>
  <si>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</si>
  <si>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</si>
  <si>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</si>
  <si>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</si>
  <si>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</si>
  <si>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</si>
  <si>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</si>
  <si>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</si>
  <si>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</si>
  <si>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</si>
  <si>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</si>
  <si>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</si>
  <si>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</si>
  <si>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</si>
  <si>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</si>
  <si>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</si>
  <si>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</si>
  <si>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</si>
  <si>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</si>
  <si>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</si>
  <si>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</si>
  <si>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</si>
  <si>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</si>
  <si>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</si>
  <si>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</si>
  <si>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</si>
  <si>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</si>
  <si>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</si>
  <si>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</si>
  <si>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</si>
  <si>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</si>
  <si>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</si>
  <si>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</si>
  <si>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</si>
  <si>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</si>
  <si>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</si>
  <si>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</si>
  <si>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</si>
  <si>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</si>
  <si>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</si>
  <si>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</si>
  <si>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</si>
  <si>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</si>
  <si>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</si>
  <si>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</si>
  <si>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</si>
  <si>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</si>
  <si>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</si>
  <si>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</si>
  <si>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</si>
  <si>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</si>
  <si>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</si>
  <si>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</si>
  <si>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</si>
  <si>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</si>
  <si>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</si>
  <si>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</si>
  <si>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</si>
  <si>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</si>
  <si>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</si>
  <si>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</si>
  <si>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</si>
  <si>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</si>
  <si>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</si>
  <si>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</si>
  <si>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</si>
  <si>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</si>
  <si>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</si>
  <si>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</si>
  <si>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</si>
  <si>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</si>
  <si>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</si>
  <si>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</si>
  <si>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</si>
  <si>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</si>
  <si>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</si>
  <si>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</si>
  <si>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</si>
  <si>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</si>
  <si>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</si>
  <si>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</si>
  <si>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</si>
  <si>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</si>
  <si>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</si>
  <si>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</si>
  <si>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</si>
  <si>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</si>
  <si>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</si>
  <si>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</si>
  <si>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</si>
  <si>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</si>
  <si>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</si>
  <si>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</si>
  <si>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</si>
  <si>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</si>
  <si>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</si>
  <si>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</si>
  <si>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</si>
  <si>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</si>
  <si>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</si>
  <si>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</si>
  <si>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</si>
  <si>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</si>
  <si>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</si>
  <si>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</si>
  <si>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</si>
  <si>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</si>
  <si>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</si>
  <si>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</si>
  <si>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</si>
  <si>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</si>
  <si>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</si>
  <si>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</si>
  <si>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</si>
  <si>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</si>
  <si>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</si>
  <si>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</si>
  <si>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</si>
  <si>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</si>
  <si>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</si>
  <si>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</si>
  <si>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</si>
  <si>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</si>
  <si>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</si>
  <si>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</si>
  <si>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</si>
  <si>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</si>
  <si>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</si>
  <si>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</si>
  <si>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</si>
  <si>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</si>
  <si>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</si>
  <si>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</si>
  <si>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</si>
  <si>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</si>
  <si>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</si>
  <si>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</si>
  <si>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</si>
  <si>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</si>
  <si>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</si>
  <si>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</si>
  <si>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</si>
  <si>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</si>
  <si>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</si>
  <si>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</si>
  <si>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</si>
  <si>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</si>
  <si>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</si>
  <si>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</si>
  <si>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</si>
  <si>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</si>
  <si>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</si>
  <si>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</si>
  <si>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</si>
  <si>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</si>
  <si>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</si>
  <si>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</si>
  <si>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</si>
  <si>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</si>
  <si>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</si>
  <si>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</si>
  <si>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</si>
  <si>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</si>
  <si>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</si>
  <si>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</si>
  <si>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</si>
  <si>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</si>
  <si>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</si>
  <si>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</si>
  <si>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</si>
  <si>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</si>
  <si>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</si>
  <si>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</si>
  <si>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</si>
  <si>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</si>
  <si>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</si>
  <si>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</si>
  <si>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</si>
  <si>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</si>
  <si>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</si>
  <si>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</si>
  <si>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</si>
  <si>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</si>
  <si>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</si>
  <si>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</si>
  <si>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</si>
  <si>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</si>
  <si>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</si>
  <si>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</si>
  <si>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</si>
  <si>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</si>
  <si>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</si>
  <si>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</si>
  <si>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</si>
  <si>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</si>
  <si>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</si>
  <si>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</si>
  <si>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</si>
  <si>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</si>
  <si>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</si>
  <si>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</si>
  <si>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</si>
  <si>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</si>
  <si>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</si>
  <si>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</si>
  <si>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</si>
  <si>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</si>
  <si>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</si>
  <si>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</si>
  <si>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</si>
  <si>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</si>
  <si>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</si>
  <si>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</si>
  <si>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</si>
  <si>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</si>
  <si>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</si>
  <si>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</si>
  <si>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</si>
  <si>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</si>
  <si>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</si>
  <si>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</si>
  <si>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</si>
  <si>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</si>
  <si>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</si>
  <si>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</si>
  <si>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</si>
  <si>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</si>
  <si>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</si>
  <si>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</si>
  <si>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</si>
  <si>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</si>
  <si>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</si>
  <si>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</si>
  <si>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</si>
  <si>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</si>
  <si>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</si>
  <si>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</si>
  <si>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</si>
  <si>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</si>
  <si>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</si>
  <si>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</si>
  <si>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</si>
  <si>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</si>
  <si>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</si>
  <si>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</si>
  <si>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</si>
  <si>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</si>
  <si>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</si>
  <si>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</si>
  <si>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</si>
  <si>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</si>
  <si>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</si>
  <si>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</si>
  <si>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</si>
  <si>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</si>
  <si>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</si>
  <si>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</si>
  <si>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</si>
  <si>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</si>
  <si>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</si>
  <si>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</si>
  <si>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</si>
  <si>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</si>
  <si>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</si>
  <si>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</si>
  <si>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</si>
  <si>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</si>
  <si>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</si>
  <si>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</si>
  <si>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</si>
  <si>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</si>
  <si>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</si>
  <si>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</si>
  <si>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</si>
  <si>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</si>
  <si>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</si>
  <si>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</si>
  <si>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</si>
  <si>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</si>
  <si>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</si>
  <si>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</si>
  <si>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</si>
  <si>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</si>
  <si>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</si>
  <si>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</si>
  <si>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</si>
  <si>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</si>
  <si>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</si>
  <si>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</si>
  <si>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</si>
  <si>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</si>
  <si>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</si>
  <si>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</si>
  <si>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</si>
  <si>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</si>
  <si>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</si>
  <si>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</si>
  <si>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</si>
  <si>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</si>
  <si>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</si>
  <si>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</si>
  <si>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</si>
  <si>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</si>
  <si>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</si>
  <si>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</si>
  <si>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</si>
  <si>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</si>
  <si>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</si>
  <si>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</si>
  <si>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</si>
  <si>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</si>
  <si>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</si>
  <si>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</si>
  <si>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</si>
  <si>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</si>
  <si>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</si>
  <si>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</si>
  <si>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</si>
  <si>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</si>
  <si>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</si>
  <si>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</si>
  <si>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</si>
  <si>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</si>
  <si>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</si>
  <si>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</si>
  <si>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</si>
  <si>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</si>
  <si>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</si>
  <si>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</si>
  <si>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</si>
  <si>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</si>
  <si>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</si>
  <si>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</si>
  <si>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</si>
  <si>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</si>
  <si>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</si>
  <si>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</si>
  <si>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</si>
  <si>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</si>
  <si>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</si>
  <si>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</si>
  <si>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</si>
  <si>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</si>
  <si>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</si>
  <si>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</si>
  <si>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</si>
  <si>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</si>
  <si>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</si>
  <si>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</si>
  <si>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</si>
  <si>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</si>
  <si>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</si>
  <si>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</si>
  <si>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</si>
  <si>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</si>
  <si>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</si>
  <si>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</si>
  <si>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</si>
  <si>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</si>
  <si>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</si>
  <si>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</si>
  <si>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</si>
  <si>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</si>
  <si>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</si>
  <si>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</si>
  <si>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</si>
  <si>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</si>
  <si>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</si>
  <si>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</si>
  <si>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</si>
  <si>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</si>
  <si>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</si>
  <si>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</si>
  <si>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</si>
  <si>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</si>
  <si>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</si>
  <si>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</si>
  <si>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</si>
  <si>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</si>
  <si>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</si>
  <si>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</si>
  <si>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</si>
  <si>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</si>
  <si>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</si>
  <si>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</si>
  <si>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</si>
  <si>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</si>
  <si>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</si>
  <si>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</si>
  <si>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</si>
  <si>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</si>
  <si>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</si>
  <si>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</si>
  <si>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</si>
  <si>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</si>
  <si>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</si>
  <si>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</si>
  <si>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</si>
  <si>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</si>
  <si>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</si>
  <si>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</si>
  <si>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</si>
  <si>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</si>
  <si>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</si>
  <si>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</si>
  <si>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</si>
  <si>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</si>
  <si>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</si>
  <si>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</si>
  <si>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</si>
  <si>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</si>
  <si>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</si>
  <si>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</si>
  <si>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</si>
  <si>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</si>
  <si>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</si>
  <si>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</si>
  <si>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</si>
  <si>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</si>
  <si>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</si>
  <si>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</si>
  <si>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</si>
  <si>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</si>
  <si>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</si>
  <si>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</si>
  <si>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</si>
  <si>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</si>
  <si>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</si>
  <si>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</si>
  <si>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</si>
  <si>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</si>
  <si>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</si>
  <si>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</si>
  <si>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</si>
  <si>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</si>
  <si>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</si>
  <si>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</si>
  <si>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</si>
  <si>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</si>
  <si>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</si>
  <si>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</si>
  <si>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</si>
  <si>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</si>
  <si>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</si>
  <si>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</si>
  <si>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</si>
  <si>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</si>
  <si>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</si>
  <si>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</si>
  <si>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</si>
  <si>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</si>
  <si>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</si>
  <si>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</si>
  <si>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</si>
  <si>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</si>
  <si>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</si>
  <si>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</si>
  <si>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</si>
  <si>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</si>
  <si>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</si>
  <si>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</si>
  <si>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</si>
  <si>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</si>
  <si>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</si>
  <si>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</si>
  <si>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</si>
  <si>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</si>
  <si>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</si>
  <si>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</si>
  <si>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</si>
  <si>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</si>
  <si>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</si>
  <si>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</si>
  <si>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</si>
  <si>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</si>
  <si>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</si>
  <si>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</si>
  <si>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</si>
  <si>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</si>
  <si>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</si>
  <si>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</si>
  <si>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</si>
  <si>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</si>
  <si>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</si>
  <si>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</si>
  <si>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</si>
  <si>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</si>
  <si>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</si>
  <si>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</si>
  <si>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</si>
  <si>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</si>
  <si>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</si>
  <si>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</si>
  <si>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</si>
  <si>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</si>
  <si>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</si>
  <si>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</si>
  <si>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</si>
  <si>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</si>
  <si>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</si>
  <si>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</si>
  <si>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</si>
  <si>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</si>
  <si>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</si>
  <si>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</si>
  <si>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</si>
  <si>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</si>
  <si>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</si>
  <si>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</si>
  <si>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</si>
  <si>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</si>
  <si>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</si>
  <si>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</si>
  <si>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</si>
  <si>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</si>
  <si>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</si>
  <si>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</si>
  <si>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</si>
  <si>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</si>
  <si>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</si>
  <si>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</si>
  <si>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</si>
  <si>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</si>
  <si>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</si>
  <si>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</si>
  <si>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</si>
  <si>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</si>
  <si>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</si>
  <si>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</si>
  <si>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</si>
  <si>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</si>
  <si>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</si>
  <si>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</si>
  <si>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</si>
  <si>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</si>
  <si>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</si>
  <si>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</si>
  <si>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</si>
  <si>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</si>
  <si>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</si>
  <si>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</si>
  <si>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</si>
  <si>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</si>
  <si>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</si>
  <si>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</si>
  <si>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</si>
  <si>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</si>
  <si>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</si>
  <si>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</si>
  <si>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</si>
  <si>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</si>
  <si>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</si>
  <si>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</si>
  <si>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</si>
  <si>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</si>
  <si>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</si>
  <si>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</si>
  <si>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</si>
  <si>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</si>
  <si>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</si>
  <si>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</si>
  <si>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</si>
  <si>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</si>
  <si>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</si>
  <si>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</si>
  <si>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</si>
  <si>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</si>
  <si>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</si>
  <si>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</si>
  <si>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</si>
  <si>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</si>
  <si>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</si>
  <si>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</si>
  <si>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</si>
  <si>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</si>
  <si>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</si>
  <si>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</si>
  <si>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</si>
  <si>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</si>
  <si>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</si>
  <si>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</si>
  <si>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</si>
  <si>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</si>
  <si>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</si>
  <si>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</si>
  <si>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</si>
  <si>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</si>
  <si>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</si>
  <si>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</si>
  <si>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</si>
  <si>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</si>
  <si>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</si>
  <si>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</si>
  <si>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</si>
  <si>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</si>
  <si>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</si>
  <si>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</si>
  <si>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</si>
  <si>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</si>
  <si>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</si>
  <si>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</si>
  <si>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</si>
  <si>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</si>
  <si>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</si>
  <si>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</si>
  <si>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</si>
  <si>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</si>
  <si>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</si>
  <si>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</si>
  <si>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</si>
  <si>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</si>
  <si>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</si>
  <si>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</si>
  <si>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</si>
  <si>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</si>
  <si>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</si>
  <si>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</si>
  <si>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</si>
  <si>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</si>
  <si>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</si>
  <si>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</si>
  <si>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</si>
  <si>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</si>
  <si>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</si>
  <si>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</si>
  <si>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</si>
  <si>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</si>
  <si>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</si>
  <si>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</si>
  <si>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</si>
  <si>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</si>
  <si>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</si>
  <si>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</si>
  <si>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</si>
  <si>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</si>
  <si>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</si>
  <si>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</si>
  <si>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</si>
  <si>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</si>
  <si>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</si>
  <si>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</si>
  <si>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</si>
  <si>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</si>
  <si>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</si>
  <si>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</si>
  <si>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</si>
  <si>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</si>
  <si>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</si>
  <si>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</si>
  <si>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</si>
  <si>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</si>
  <si>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</si>
  <si>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</si>
  <si>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</si>
  <si>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</si>
  <si>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</si>
  <si>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</si>
  <si>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</si>
  <si>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</si>
  <si>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</si>
  <si>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</si>
  <si>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</si>
  <si>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</si>
  <si>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</si>
  <si>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</si>
  <si>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</si>
  <si>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</si>
  <si>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</si>
  <si>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</si>
  <si>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</si>
  <si>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</si>
  <si>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</si>
  <si>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</si>
  <si>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</si>
  <si>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</si>
  <si>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</si>
  <si>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</si>
  <si>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</si>
  <si>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</si>
  <si>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</si>
  <si>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</si>
  <si>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</si>
  <si>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</si>
  <si>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</si>
  <si>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</si>
  <si>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</si>
  <si>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</si>
  <si>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</si>
  <si>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</si>
  <si>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</si>
  <si>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</si>
  <si>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</si>
  <si>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</si>
  <si>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</si>
  <si>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</si>
  <si>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</si>
  <si>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</si>
  <si>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</si>
  <si>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</si>
  <si>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</si>
  <si>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</si>
  <si>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</si>
  <si>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</si>
  <si>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</si>
  <si>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</si>
  <si>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</si>
  <si>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</si>
  <si>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</si>
  <si>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</si>
  <si>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</si>
  <si>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</si>
  <si>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</si>
  <si>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</si>
  <si>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</si>
  <si>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</si>
  <si>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</si>
  <si>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</si>
  <si>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</si>
  <si>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</si>
  <si>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</si>
  <si>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</si>
  <si>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</si>
  <si>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</si>
  <si>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</si>
  <si>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</si>
  <si>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</si>
  <si>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</si>
  <si>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</si>
  <si>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</si>
  <si>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</si>
  <si>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</si>
  <si>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</si>
  <si>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</si>
  <si>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</si>
  <si>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</si>
  <si>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</si>
  <si>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</si>
  <si>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</si>
  <si>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</si>
  <si>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</si>
  <si>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</si>
  <si>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</si>
  <si>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</si>
  <si>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</si>
  <si>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</si>
  <si>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</si>
  <si>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</si>
  <si>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</si>
  <si>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</si>
  <si>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</si>
  <si>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</si>
  <si>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</si>
  <si>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</si>
  <si>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</si>
  <si>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</si>
  <si>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</si>
  <si>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</si>
  <si>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</si>
  <si>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</si>
  <si>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</si>
  <si>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</si>
  <si>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</si>
  <si>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</si>
  <si>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</si>
  <si>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</si>
  <si>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</si>
  <si>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</si>
  <si>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</si>
  <si>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</si>
  <si>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</si>
  <si>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</si>
  <si>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</si>
  <si>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</si>
  <si>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</si>
  <si>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</si>
  <si>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</si>
  <si>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</si>
  <si>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</si>
  <si>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</si>
  <si>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</si>
  <si>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</si>
  <si>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</si>
  <si>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</si>
  <si>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</si>
  <si>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</si>
  <si>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</si>
  <si>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</si>
  <si>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</si>
  <si>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</si>
  <si>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</si>
  <si>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</si>
  <si>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</si>
  <si>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</si>
  <si>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</si>
  <si>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</si>
  <si>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</si>
  <si>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</si>
  <si>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</si>
  <si>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</si>
  <si>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</si>
  <si>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</si>
  <si>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</si>
  <si>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</si>
  <si>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</si>
  <si>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</si>
  <si>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</si>
  <si>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</si>
  <si>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</si>
  <si>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</si>
  <si>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</si>
  <si>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</si>
  <si>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</si>
  <si>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</si>
  <si>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</si>
  <si>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</si>
  <si>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</si>
  <si>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</si>
  <si>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</si>
  <si>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</si>
  <si>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</si>
  <si>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</si>
  <si>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</si>
  <si>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</si>
  <si>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</si>
  <si>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</si>
  <si>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</si>
  <si>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</si>
  <si>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</si>
  <si>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</si>
  <si>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</si>
  <si>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</si>
  <si>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</si>
  <si>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</si>
  <si>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</si>
  <si>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</si>
  <si>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</si>
  <si>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</si>
  <si>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</si>
  <si>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</si>
  <si>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</si>
  <si>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</si>
  <si>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</si>
  <si>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</si>
  <si>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</si>
  <si>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</si>
  <si>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</si>
  <si>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</si>
  <si>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</si>
  <si>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</si>
  <si>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</si>
  <si>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</si>
  <si>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</si>
  <si>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</si>
  <si>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</si>
  <si>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</si>
  <si>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</si>
  <si>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</si>
  <si>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</si>
  <si>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</si>
  <si>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</si>
  <si>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</si>
  <si>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</si>
  <si>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</si>
  <si>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</si>
  <si>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</si>
  <si>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</si>
  <si>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</si>
  <si>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</si>
  <si>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</si>
  <si>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</si>
  <si>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</si>
  <si>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</si>
  <si>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</si>
  <si>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</si>
  <si>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</si>
  <si>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</si>
  <si>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</si>
  <si>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</si>
  <si>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</si>
  <si>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</si>
  <si>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</si>
  <si>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</si>
  <si>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</si>
  <si>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</si>
  <si>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</si>
  <si>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</si>
  <si>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</si>
  <si>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</si>
  <si>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</si>
  <si>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</si>
  <si>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</si>
  <si>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</si>
  <si>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</si>
  <si>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</si>
  <si>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</si>
  <si>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</si>
  <si>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</si>
  <si>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</si>
  <si>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</si>
  <si>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</si>
  <si>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</si>
  <si>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</si>
  <si>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</si>
  <si>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</si>
  <si>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</si>
  <si>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</si>
  <si>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</si>
  <si>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</si>
  <si>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</si>
  <si>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</si>
  <si>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</si>
  <si>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</si>
  <si>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</si>
  <si>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</si>
  <si>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</si>
  <si>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</si>
  <si>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</si>
  <si>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</si>
  <si>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</si>
  <si>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</si>
  <si>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</si>
  <si>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</si>
  <si>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</si>
  <si>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</si>
  <si>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</si>
  <si>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</si>
  <si>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</si>
  <si>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</si>
  <si>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</si>
  <si>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</si>
  <si>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</si>
  <si>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</si>
  <si>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</si>
  <si>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</si>
  <si>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</si>
  <si>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</si>
  <si>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</si>
  <si>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</si>
  <si>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</si>
  <si>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</si>
  <si>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</si>
  <si>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</si>
  <si>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</si>
  <si>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</si>
  <si>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</si>
  <si>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</si>
  <si>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</si>
  <si>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</si>
  <si>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</si>
  <si>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</si>
  <si>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</si>
  <si>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</si>
  <si>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</si>
  <si>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</si>
  <si>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</si>
  <si>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</si>
  <si>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</si>
  <si>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</si>
  <si>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</si>
  <si>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</si>
  <si>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</si>
  <si>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</si>
  <si>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</si>
  <si>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</si>
  <si>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</si>
  <si>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</si>
  <si>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</si>
  <si>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</si>
  <si>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</si>
  <si>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</si>
  <si>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</si>
  <si>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</si>
  <si>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</si>
  <si>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</si>
  <si>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</si>
  <si>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</si>
  <si>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</si>
  <si>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</si>
  <si>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</si>
  <si>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</si>
  <si>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</si>
  <si>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</si>
  <si>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</si>
  <si>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</si>
  <si>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</si>
  <si>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</si>
  <si>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</si>
  <si>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</si>
  <si>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</si>
  <si>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</si>
  <si>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</si>
  <si>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</si>
  <si>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</si>
  <si>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</si>
  <si>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</si>
  <si>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</si>
  <si>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</si>
  <si>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</si>
  <si>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</si>
  <si>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</si>
  <si>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</si>
  <si>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</si>
  <si>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</si>
  <si>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</si>
  <si>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</si>
  <si>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</si>
  <si>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</si>
  <si>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</si>
  <si>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</si>
  <si>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</si>
  <si>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</si>
  <si>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</si>
  <si>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</si>
  <si>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</si>
  <si>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</si>
  <si>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</si>
  <si>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</si>
  <si>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</si>
  <si>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</si>
  <si>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</si>
  <si>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</si>
  <si>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</si>
  <si>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</si>
  <si>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</si>
  <si>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</si>
  <si>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</si>
  <si>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</si>
  <si>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</si>
  <si>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</si>
  <si>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</si>
  <si>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</si>
  <si>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</si>
  <si>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</si>
  <si>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</si>
  <si>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</si>
  <si>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</si>
  <si>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</si>
  <si>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</si>
  <si>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</si>
  <si>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</si>
  <si>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</si>
  <si>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</si>
  <si>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</si>
  <si>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</si>
  <si>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</si>
  <si>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</si>
  <si>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</si>
  <si>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</si>
  <si>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</si>
  <si>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</si>
  <si>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</si>
  <si>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</si>
  <si>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</si>
  <si>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</si>
  <si>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</si>
  <si>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</si>
  <si>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</si>
  <si>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</si>
  <si>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</si>
  <si>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</si>
  <si>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</si>
  <si>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</si>
  <si>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</si>
  <si>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</si>
  <si>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</si>
  <si>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</si>
  <si>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</si>
  <si>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</si>
  <si>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</si>
  <si>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</si>
  <si>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</si>
  <si>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</si>
  <si>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</si>
  <si>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</si>
  <si>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</si>
  <si>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</si>
  <si>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</si>
  <si>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</si>
  <si>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</si>
  <si>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</si>
  <si>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</si>
  <si>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</si>
  <si>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</si>
  <si>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</si>
  <si>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</si>
  <si>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</si>
  <si>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</si>
  <si>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</si>
  <si>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</si>
  <si>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</si>
  <si>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</si>
  <si>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</si>
  <si>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</si>
  <si>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</si>
  <si>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</si>
  <si>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</si>
  <si>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</si>
  <si>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</si>
  <si>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</si>
  <si>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</si>
  <si>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</si>
  <si>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</si>
  <si>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</si>
  <si>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</si>
  <si>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</si>
  <si>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</si>
  <si>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</si>
  <si>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</si>
  <si>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</si>
  <si>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</si>
  <si>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</si>
  <si>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</si>
  <si>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</si>
  <si>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</si>
  <si>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</si>
  <si>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</si>
  <si>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</si>
  <si>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</si>
  <si>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</si>
  <si>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</si>
  <si>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</si>
  <si>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</si>
  <si>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</si>
  <si>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</si>
  <si>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</si>
  <si>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</si>
  <si>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</si>
  <si>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</si>
  <si>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</si>
  <si>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</si>
  <si>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</si>
  <si>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</si>
  <si>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</si>
  <si>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</si>
  <si>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</si>
  <si>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</si>
  <si>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</si>
  <si>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</si>
  <si>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</si>
  <si>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</si>
  <si>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</si>
  <si>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</si>
  <si>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</si>
  <si>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</si>
  <si>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</si>
  <si>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</si>
  <si>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</si>
  <si>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</si>
  <si>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</si>
  <si>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</si>
  <si>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</si>
  <si>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</si>
  <si>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</si>
  <si>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</si>
  <si>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</si>
  <si>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</si>
  <si>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</si>
  <si>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</si>
  <si>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</si>
  <si>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</si>
  <si>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</si>
  <si>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</si>
  <si>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</si>
  <si>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</si>
  <si>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</si>
  <si>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</si>
  <si>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</si>
  <si>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</si>
  <si>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</si>
  <si>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</si>
  <si>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</si>
  <si>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</si>
  <si>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</si>
  <si>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</si>
  <si>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</si>
  <si>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</si>
  <si>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</si>
  <si>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</si>
  <si>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</si>
  <si>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</si>
  <si>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</si>
  <si>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</si>
  <si>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</si>
  <si>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</si>
  <si>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</si>
  <si>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</si>
  <si>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</si>
  <si>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</si>
  <si>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</si>
  <si>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</si>
  <si>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</si>
  <si>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</si>
  <si>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</si>
  <si>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</si>
  <si>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</si>
  <si>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</si>
  <si>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</si>
  <si>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</si>
  <si>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</si>
  <si>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</si>
  <si>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</si>
  <si>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</si>
  <si>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</si>
  <si>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</si>
  <si>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</si>
  <si>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</si>
  <si>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</si>
  <si>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</si>
  <si>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</si>
  <si>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</si>
  <si>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</si>
  <si>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</si>
  <si>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</si>
  <si>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</si>
  <si>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</si>
  <si>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</si>
  <si>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</si>
  <si>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</si>
  <si>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</si>
  <si>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</si>
  <si>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</si>
  <si>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</si>
  <si>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</si>
  <si>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</si>
  <si>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</si>
  <si>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</si>
  <si>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</si>
  <si>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</si>
  <si>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</si>
  <si>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</si>
  <si>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</si>
  <si>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</si>
  <si>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</si>
  <si>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</si>
  <si>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</si>
  <si>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</si>
  <si>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</si>
  <si>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</si>
  <si>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</si>
  <si>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</si>
  <si>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</si>
  <si>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</si>
  <si>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</si>
  <si>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</si>
  <si>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</si>
  <si>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</si>
  <si>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</si>
  <si>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</si>
  <si>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</si>
  <si>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</si>
  <si>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</si>
  <si>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</si>
  <si>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</si>
  <si>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</si>
  <si>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</si>
  <si>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</si>
  <si>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</si>
  <si>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</si>
  <si>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</si>
  <si>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</si>
  <si>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</si>
  <si>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</si>
  <si>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</si>
  <si>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</si>
  <si>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</si>
  <si>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</si>
  <si>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</si>
  <si>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</si>
  <si>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</si>
  <si>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</si>
  <si>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</si>
  <si>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</si>
  <si>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</si>
  <si>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</si>
  <si>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</si>
  <si>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</si>
  <si>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</si>
  <si>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</si>
  <si>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</si>
  <si>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</si>
  <si>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</si>
  <si>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</si>
  <si>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</si>
  <si>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</si>
  <si>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</si>
  <si>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</si>
  <si>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</si>
  <si>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</si>
  <si>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</si>
  <si>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</si>
  <si>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</si>
  <si>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</si>
  <si>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</si>
  <si>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</si>
  <si>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</si>
  <si>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</si>
  <si>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</si>
  <si>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</si>
  <si>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</si>
  <si>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</si>
  <si>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</si>
  <si>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</si>
  <si>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</si>
  <si>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</si>
  <si>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</si>
  <si>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</si>
  <si>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</si>
  <si>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</si>
  <si>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</si>
  <si>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</si>
  <si>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</si>
  <si>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</si>
  <si>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</si>
  <si>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</si>
  <si>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</si>
  <si>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</si>
  <si>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</si>
  <si>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</si>
  <si>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</si>
  <si>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</si>
  <si>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</si>
  <si>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</si>
  <si>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</si>
  <si>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</si>
  <si>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</si>
  <si>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</si>
  <si>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</si>
  <si>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</si>
  <si>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</si>
  <si>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</si>
  <si>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</si>
  <si>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</si>
  <si>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</si>
  <si>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</si>
  <si>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</si>
  <si>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</si>
  <si>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</si>
  <si>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</si>
  <si>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</si>
  <si>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</si>
  <si>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</si>
  <si>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</si>
  <si>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</si>
  <si>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</si>
  <si>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</si>
  <si>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</si>
  <si>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</si>
  <si>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</si>
  <si>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</si>
  <si>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</si>
  <si>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</si>
  <si>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</si>
  <si>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</si>
  <si>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</si>
  <si>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</si>
  <si>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</si>
  <si>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</si>
  <si>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</si>
  <si>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</si>
  <si>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</si>
  <si>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</si>
  <si>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</si>
  <si>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</si>
  <si>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</si>
  <si>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</si>
  <si>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</si>
  <si>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</si>
  <si>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</si>
  <si>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</si>
  <si>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</si>
  <si>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</si>
  <si>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</si>
  <si>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</si>
  <si>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</si>
  <si>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</si>
  <si>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</si>
  <si>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</si>
  <si>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</si>
  <si>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</si>
  <si>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</si>
  <si>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</si>
  <si>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</si>
  <si>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</si>
  <si>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</si>
  <si>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</si>
  <si>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</si>
  <si>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</si>
  <si>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</si>
  <si>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</si>
  <si>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</si>
  <si>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</si>
  <si>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</si>
  <si>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</si>
  <si>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</si>
  <si>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</si>
  <si>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</si>
  <si>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</si>
  <si>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</si>
  <si>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</si>
  <si>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</si>
  <si>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</si>
  <si>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</si>
  <si>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</si>
  <si>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</si>
  <si>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</si>
  <si>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</si>
  <si>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</si>
  <si>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</si>
  <si>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</si>
  <si>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</si>
  <si>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</si>
  <si>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</si>
  <si>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</si>
  <si>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</si>
  <si>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</si>
  <si>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</si>
  <si>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</si>
  <si>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</si>
  <si>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</si>
  <si>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</si>
  <si>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</si>
  <si>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</si>
  <si>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</si>
  <si>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</si>
  <si>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</si>
  <si>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</si>
  <si>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</si>
  <si>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</si>
  <si>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</si>
  <si>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</si>
  <si>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</si>
  <si>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</si>
  <si>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</si>
  <si>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</si>
  <si>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</si>
  <si>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</si>
  <si>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</si>
  <si>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</si>
  <si>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</si>
  <si>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</si>
  <si>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</si>
  <si>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</si>
  <si>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</si>
  <si>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</si>
  <si>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</si>
  <si>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</si>
  <si>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</si>
  <si>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</si>
  <si>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</si>
  <si>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</si>
  <si>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</si>
  <si>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</si>
  <si>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</si>
  <si>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</si>
  <si>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</si>
  <si>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</si>
  <si>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</si>
  <si>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</si>
  <si>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</si>
  <si>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</si>
  <si>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</si>
  <si>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</si>
  <si>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</si>
  <si>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</si>
  <si>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</si>
  <si>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</si>
  <si>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</si>
  <si>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</si>
  <si>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</si>
  <si>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</si>
  <si>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</si>
  <si>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</si>
  <si>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</si>
  <si>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</si>
  <si>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</si>
  <si>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</si>
  <si>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</si>
  <si>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</si>
  <si>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</si>
  <si>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</si>
  <si>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</si>
  <si>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</si>
  <si>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</si>
  <si>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</si>
  <si>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</si>
  <si>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</si>
  <si>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</si>
  <si>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</si>
  <si>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</si>
  <si>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</si>
  <si>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</si>
  <si>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</si>
  <si>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</si>
  <si>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</si>
  <si>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</si>
  <si>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</si>
  <si>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</si>
  <si>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</si>
  <si>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</si>
  <si>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</si>
  <si>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</si>
  <si>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</si>
  <si>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</si>
  <si>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</si>
  <si>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</si>
  <si>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</si>
  <si>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</si>
  <si>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</si>
  <si>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</si>
  <si>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</si>
  <si>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</si>
  <si>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</si>
  <si>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</si>
  <si>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</si>
  <si>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</si>
  <si>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</si>
  <si>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</si>
  <si>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</si>
  <si>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</si>
  <si>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</si>
  <si>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</si>
  <si>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</si>
  <si>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</si>
  <si>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</si>
  <si>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</si>
  <si>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</si>
  <si>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</si>
  <si>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</si>
  <si>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</si>
  <si>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</si>
  <si>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</si>
  <si>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</si>
  <si>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</si>
  <si>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</si>
  <si>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</si>
  <si>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</si>
  <si>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</si>
  <si>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</si>
  <si>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</si>
  <si>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</si>
  <si>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</si>
  <si>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</si>
  <si>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</si>
  <si>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</si>
  <si>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</si>
  <si>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</si>
  <si>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</si>
  <si>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</si>
  <si>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</si>
  <si>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</si>
  <si>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</si>
  <si>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</si>
  <si>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</si>
  <si>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</si>
  <si>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</si>
  <si>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</si>
  <si>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</si>
  <si>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</si>
  <si>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</si>
  <si>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</si>
  <si>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</si>
  <si>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</si>
  <si>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</si>
  <si>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</si>
  <si>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</si>
  <si>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</si>
  <si>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</si>
  <si>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</si>
  <si>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</si>
  <si>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</si>
  <si>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</si>
  <si>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</si>
  <si>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</si>
  <si>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</si>
  <si>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</si>
  <si>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</si>
  <si>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</si>
  <si>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</si>
  <si>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</si>
  <si>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</si>
  <si>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</si>
  <si>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</si>
  <si>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</si>
  <si>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</si>
  <si>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</si>
  <si>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</si>
  <si>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</si>
  <si>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</si>
  <si>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</si>
  <si>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</si>
  <si>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</si>
  <si>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</si>
  <si>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</si>
  <si>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</si>
  <si>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</si>
  <si>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</si>
  <si>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</si>
  <si>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</si>
  <si>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</si>
  <si>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</si>
  <si>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</si>
  <si>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</si>
  <si>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</si>
  <si>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</si>
  <si>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</si>
  <si>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</si>
  <si>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</si>
  <si>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</si>
  <si>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</si>
  <si>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</si>
  <si>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</si>
  <si>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</si>
  <si>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</si>
  <si>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</si>
  <si>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</si>
  <si>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</si>
  <si>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</si>
  <si>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</si>
  <si>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</si>
  <si>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</si>
  <si>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</si>
  <si>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</si>
  <si>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</si>
  <si>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</si>
  <si>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</si>
  <si>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</si>
  <si>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</si>
  <si>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</si>
  <si>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</si>
  <si>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</si>
  <si>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</si>
  <si>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</si>
  <si>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</si>
  <si>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</si>
  <si>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</si>
  <si>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</si>
  <si>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</si>
  <si>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</si>
  <si>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</si>
  <si>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</si>
  <si>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</si>
  <si>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</si>
  <si>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</si>
  <si>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</si>
  <si>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</si>
  <si>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</si>
  <si>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</si>
  <si>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</si>
  <si>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</si>
  <si>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</si>
  <si>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</si>
  <si>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</si>
  <si>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</si>
  <si>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</si>
  <si>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</si>
  <si>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</si>
  <si>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</si>
  <si>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</si>
  <si>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</si>
  <si>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</si>
  <si>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</si>
  <si>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</si>
  <si>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</si>
  <si>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</si>
  <si>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</si>
  <si>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</si>
  <si>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</si>
  <si>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</si>
  <si>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</si>
  <si>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</si>
  <si>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</si>
  <si>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</si>
  <si>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</si>
  <si>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</si>
  <si>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</si>
  <si>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</si>
  <si>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</si>
  <si>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</si>
  <si>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</si>
  <si>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</si>
  <si>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</si>
  <si>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</si>
  <si>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</si>
  <si>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</si>
  <si>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</si>
  <si>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</si>
  <si>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</si>
  <si>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</si>
  <si>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</si>
  <si>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</si>
  <si>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</si>
  <si>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</si>
  <si>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</si>
  <si>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</si>
  <si>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</si>
  <si>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</si>
  <si>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</si>
  <si>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</si>
  <si>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</si>
  <si>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</si>
  <si>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</si>
  <si>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</si>
  <si>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</si>
  <si>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</si>
  <si>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</si>
  <si>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</si>
  <si>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</si>
  <si>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</si>
  <si>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</si>
  <si>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</si>
  <si>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</si>
  <si>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</si>
  <si>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</si>
  <si>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</si>
  <si>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</si>
  <si>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</si>
  <si>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</si>
  <si>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</si>
  <si>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</si>
  <si>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</si>
  <si>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</si>
  <si>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</si>
  <si>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</si>
  <si>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</si>
  <si>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</si>
  <si>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</si>
  <si>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</si>
  <si>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</si>
  <si>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</si>
  <si>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</si>
  <si>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</si>
  <si>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</si>
  <si>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</si>
  <si>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</si>
  <si>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</si>
  <si>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</si>
  <si>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</si>
  <si>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</si>
  <si>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</si>
  <si>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</si>
  <si>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</si>
  <si>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</si>
  <si>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</si>
  <si>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</si>
  <si>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</si>
  <si>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</si>
  <si>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</si>
  <si>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</si>
  <si>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</si>
  <si>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</si>
  <si>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</si>
  <si>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</si>
  <si>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</si>
  <si>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</si>
  <si>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</si>
  <si>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</si>
  <si>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</si>
  <si>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</si>
  <si>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</si>
  <si>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</si>
  <si>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</si>
  <si>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</si>
  <si>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</si>
  <si>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</si>
  <si>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</si>
  <si>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</si>
  <si>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</si>
  <si>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</si>
  <si>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</si>
  <si>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</si>
  <si>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</si>
  <si>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</si>
  <si>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</si>
  <si>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</si>
  <si>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</si>
  <si>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</si>
  <si>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</si>
  <si>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</si>
  <si>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</si>
  <si>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</si>
  <si>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</si>
  <si>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</si>
  <si>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</si>
  <si>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</si>
  <si>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</si>
  <si>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</si>
  <si>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</si>
  <si>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</si>
  <si>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</si>
  <si>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</si>
  <si>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</si>
  <si>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</si>
  <si>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</si>
  <si>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</si>
  <si>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</si>
  <si>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</si>
  <si>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</si>
  <si>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</si>
  <si>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</si>
  <si>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</si>
  <si>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</si>
  <si>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</si>
  <si>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</si>
  <si>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</si>
  <si>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</si>
  <si>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</si>
  <si>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</si>
  <si>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</si>
  <si>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</si>
  <si>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</si>
  <si>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</si>
  <si>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</si>
  <si>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</si>
  <si>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</si>
  <si>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</si>
  <si>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</si>
  <si>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</si>
  <si>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</si>
  <si>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</si>
  <si>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</si>
  <si>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</si>
  <si>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</si>
  <si>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</si>
  <si>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</si>
  <si>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</si>
  <si>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</si>
  <si>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</si>
  <si>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</si>
  <si>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</si>
  <si>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</si>
  <si>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</si>
  <si>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</si>
  <si>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</si>
  <si>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</si>
  <si>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</si>
  <si>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</si>
  <si>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</si>
  <si>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</si>
  <si>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</si>
  <si>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</si>
  <si>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</si>
  <si>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</si>
  <si>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</si>
  <si>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</si>
  <si>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</si>
  <si>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</si>
  <si>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</si>
  <si>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</si>
  <si>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</si>
  <si>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</si>
  <si>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</si>
  <si>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</si>
  <si>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</si>
  <si>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</si>
  <si>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</si>
  <si>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</si>
  <si>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</si>
  <si>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</si>
  <si>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</si>
  <si>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</si>
  <si>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</si>
  <si>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</si>
  <si>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</si>
  <si>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</si>
  <si>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</si>
  <si>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</si>
  <si>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</si>
  <si>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</si>
  <si>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</si>
  <si>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</si>
  <si>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</si>
  <si>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</si>
  <si>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</si>
  <si>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</si>
  <si>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</si>
  <si>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</si>
  <si>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</si>
  <si>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</si>
  <si>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</si>
  <si>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</si>
  <si>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</si>
  <si>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</si>
  <si>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</si>
  <si>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</si>
  <si>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</si>
  <si>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</si>
  <si>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</si>
  <si>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</si>
  <si>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</si>
  <si>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</si>
  <si>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</si>
  <si>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</si>
  <si>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</si>
  <si>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</si>
  <si>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</si>
  <si>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</si>
  <si>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</si>
  <si>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</si>
  <si>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</si>
  <si>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</si>
  <si>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</si>
  <si>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</si>
  <si>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</si>
  <si>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</si>
  <si>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</si>
  <si>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</si>
  <si>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</si>
  <si>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</si>
  <si>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</si>
  <si>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</si>
  <si>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</si>
  <si>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</si>
  <si>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</si>
  <si>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</si>
  <si>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</si>
  <si>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</si>
  <si>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</si>
  <si>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</si>
  <si>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</si>
  <si>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</si>
  <si>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</si>
  <si>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</si>
  <si>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</si>
  <si>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</si>
  <si>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</si>
  <si>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</si>
  <si>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</si>
  <si>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</si>
  <si>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</si>
  <si>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</si>
  <si>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</si>
  <si>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</si>
  <si>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</si>
  <si>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</si>
  <si>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</si>
  <si>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</si>
  <si>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</si>
  <si>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</si>
  <si>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</si>
  <si>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</si>
  <si>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</si>
  <si>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</si>
  <si>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</si>
  <si>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</si>
  <si>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</si>
  <si>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</si>
  <si>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</si>
  <si>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</si>
  <si>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</si>
  <si>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</si>
  <si>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</si>
  <si>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</si>
  <si>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</si>
  <si>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</si>
  <si>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</si>
  <si>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</si>
  <si>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</si>
  <si>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</si>
  <si>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</si>
  <si>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</si>
  <si>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</si>
  <si>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</si>
  <si>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</si>
  <si>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</si>
  <si>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</si>
  <si>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</si>
  <si>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</si>
  <si>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</si>
  <si>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</si>
  <si>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</si>
  <si>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</si>
  <si>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</si>
  <si>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</si>
  <si>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</si>
  <si>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</si>
  <si>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</si>
  <si>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</si>
  <si>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</si>
  <si>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</si>
  <si>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</si>
  <si>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</si>
  <si>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</si>
  <si>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</si>
  <si>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</si>
  <si>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</si>
  <si>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</si>
  <si>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</si>
  <si>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</si>
  <si>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</si>
  <si>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</si>
  <si>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</si>
  <si>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</si>
  <si>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</si>
  <si>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</si>
  <si>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</si>
  <si>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</si>
  <si>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</si>
  <si>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</si>
  <si>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</si>
  <si>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</si>
  <si>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</si>
  <si>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</si>
  <si>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</si>
  <si>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</si>
  <si>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</si>
  <si>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</si>
  <si>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</si>
  <si>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</si>
  <si>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</si>
  <si>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</si>
  <si>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</si>
  <si>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</si>
  <si>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</si>
  <si>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</si>
  <si>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</si>
  <si>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</si>
  <si>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</si>
  <si>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</si>
  <si>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</si>
  <si>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</si>
  <si>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</si>
  <si>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</si>
  <si>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</si>
  <si>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</si>
  <si>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</si>
  <si>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</si>
  <si>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</si>
  <si>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</si>
  <si>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</si>
  <si>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</si>
  <si>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</si>
  <si>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</si>
  <si>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</si>
  <si>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</si>
  <si>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</si>
  <si>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</si>
  <si>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</si>
  <si>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</si>
  <si>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</si>
  <si>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</si>
  <si>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</si>
  <si>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</si>
  <si>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</si>
  <si>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</si>
  <si>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</si>
  <si>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</si>
  <si>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</si>
  <si>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</si>
  <si>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</si>
  <si>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</si>
  <si>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</si>
  <si>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</si>
  <si>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</si>
  <si>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</si>
  <si>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</si>
  <si>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</si>
  <si>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</si>
  <si>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</si>
  <si>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</si>
  <si>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</si>
  <si>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</si>
  <si>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</si>
  <si>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</si>
  <si>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</si>
  <si>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</si>
  <si>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</si>
  <si>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</si>
  <si>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</si>
  <si>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</si>
  <si>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</si>
  <si>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</si>
  <si>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</si>
  <si>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</si>
  <si>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</si>
  <si>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</si>
  <si>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</si>
  <si>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</si>
  <si>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</si>
  <si>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</si>
  <si>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</si>
  <si>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</si>
  <si>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</si>
  <si>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</si>
  <si>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</si>
  <si>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</si>
  <si>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</si>
  <si>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</si>
  <si>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</si>
  <si>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</si>
  <si>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</si>
  <si>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</si>
  <si>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</si>
  <si>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</si>
  <si>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</si>
  <si>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</si>
  <si>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</si>
  <si>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</si>
  <si>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</si>
  <si>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</si>
  <si>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</si>
  <si>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</si>
  <si>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</si>
  <si>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</si>
  <si>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</si>
  <si>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</si>
  <si>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</si>
  <si>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</si>
  <si>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</si>
  <si>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</si>
  <si>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</si>
  <si>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</si>
  <si>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</si>
  <si>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</si>
  <si>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</si>
  <si>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</si>
  <si>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</si>
  <si>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</si>
  <si>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</si>
  <si>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</si>
  <si>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</si>
  <si>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</si>
  <si>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</si>
  <si>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</si>
  <si>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</si>
  <si>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</si>
  <si>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</si>
  <si>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</si>
  <si>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</si>
  <si>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</si>
  <si>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</si>
  <si>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</si>
  <si>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</si>
  <si>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</si>
  <si>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</si>
  <si>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</si>
  <si>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</si>
  <si>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</si>
  <si>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</si>
  <si>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</si>
  <si>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</si>
  <si>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</si>
  <si>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</si>
  <si>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</si>
  <si>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</si>
  <si>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</si>
  <si>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</si>
  <si>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</si>
  <si>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</si>
  <si>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</si>
  <si>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</si>
  <si>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</si>
  <si>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</si>
  <si>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</si>
  <si>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</si>
  <si>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</si>
  <si>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</si>
  <si>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</si>
  <si>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</si>
  <si>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</si>
  <si>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</si>
  <si>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</si>
  <si>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</si>
  <si>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</si>
  <si>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</si>
  <si>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</si>
  <si>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</si>
  <si>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</si>
  <si>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</si>
  <si>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</si>
  <si>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</si>
  <si>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</si>
  <si>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</si>
  <si>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</si>
  <si>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</si>
  <si>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</si>
  <si>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</si>
  <si>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</si>
  <si>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</si>
  <si>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</si>
  <si>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</si>
  <si>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</si>
  <si>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</si>
  <si>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</si>
  <si>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</si>
  <si>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</si>
  <si>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</si>
  <si>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</si>
  <si>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</si>
  <si>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</si>
  <si>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</si>
  <si>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</si>
  <si>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</si>
  <si>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</si>
  <si>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</si>
  <si>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</si>
  <si>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</si>
  <si>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</si>
  <si>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</si>
  <si>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</si>
  <si>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</si>
  <si>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</si>
  <si>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</si>
  <si>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</si>
  <si>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</si>
  <si>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</si>
  <si>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</si>
  <si>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</si>
  <si>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</si>
  <si>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</si>
  <si>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</si>
  <si>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</si>
  <si>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</si>
  <si>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</si>
  <si>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</si>
  <si>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</si>
  <si>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</si>
  <si>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</si>
  <si>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</si>
  <si>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</si>
  <si>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</si>
  <si>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</si>
  <si>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</si>
  <si>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</si>
  <si>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</si>
  <si>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</si>
  <si>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</si>
  <si>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</si>
  <si>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</si>
  <si>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</si>
  <si>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</si>
  <si>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</si>
  <si>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</si>
  <si>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</si>
  <si>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</si>
  <si>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</si>
  <si>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</si>
  <si>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</si>
  <si>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</si>
  <si>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</si>
  <si>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</si>
  <si>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</si>
  <si>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</si>
  <si>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</si>
  <si>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</si>
  <si>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</si>
  <si>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</si>
  <si>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</si>
  <si>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</si>
  <si>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</si>
  <si>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</si>
  <si>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</si>
  <si>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</si>
  <si>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</si>
  <si>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</si>
  <si>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</si>
  <si>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</si>
  <si>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</si>
  <si>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</si>
  <si>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</si>
  <si>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</si>
  <si>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</si>
  <si>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</si>
  <si>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</si>
  <si>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</si>
  <si>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</si>
  <si>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</si>
  <si>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</si>
  <si>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</si>
  <si>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</si>
  <si>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</si>
  <si>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</si>
  <si>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</si>
  <si>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</si>
  <si>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</si>
  <si>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</si>
  <si>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</si>
  <si>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</si>
  <si>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</si>
  <si>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</si>
  <si>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</si>
  <si>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</si>
  <si>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</si>
  <si>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</si>
  <si>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</si>
  <si>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</si>
  <si>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</si>
  <si>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</si>
  <si>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</si>
  <si>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</si>
  <si>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</si>
  <si>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</si>
  <si>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</si>
  <si>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</si>
  <si>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</si>
  <si>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</si>
  <si>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</si>
  <si>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</si>
  <si>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</si>
  <si>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</si>
  <si>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</si>
  <si>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</si>
  <si>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</si>
  <si>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</si>
  <si>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</si>
  <si>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</si>
  <si>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</si>
  <si>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</si>
  <si>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</si>
  <si>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</si>
  <si>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</si>
  <si>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</si>
  <si>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</si>
  <si>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</si>
  <si>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</si>
  <si>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</si>
  <si>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</si>
  <si>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</si>
  <si>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</si>
  <si>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</si>
  <si>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</si>
  <si>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</si>
  <si>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</si>
  <si>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</si>
  <si>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</si>
  <si>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</si>
  <si>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</si>
  <si>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</si>
  <si>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</si>
  <si>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</si>
  <si>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</si>
  <si>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</si>
  <si>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</si>
  <si>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</si>
  <si>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</si>
  <si>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</si>
  <si>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</si>
  <si>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</si>
  <si>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</si>
  <si>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</si>
  <si>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</si>
  <si>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</si>
  <si>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</si>
  <si>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</si>
  <si>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</si>
  <si>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</si>
  <si>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</si>
  <si>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</si>
  <si>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</si>
  <si>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</si>
  <si>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</si>
  <si>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</si>
  <si>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</si>
  <si>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</si>
  <si>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</si>
  <si>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</si>
  <si>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</si>
  <si>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</si>
  <si>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</si>
  <si>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</si>
  <si>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</si>
  <si>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</si>
  <si>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</si>
  <si>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</si>
  <si>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</si>
  <si>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</si>
  <si>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</si>
  <si>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</si>
  <si>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</si>
  <si>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</si>
  <si>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</si>
  <si>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</si>
  <si>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</si>
  <si>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</si>
  <si>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</si>
  <si>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</si>
  <si>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</si>
  <si>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</si>
  <si>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</si>
  <si>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</si>
  <si>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</si>
  <si>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</si>
  <si>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</si>
  <si>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</si>
  <si>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</si>
  <si>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</si>
  <si>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</si>
  <si>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</si>
  <si>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</si>
  <si>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</si>
  <si>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</si>
  <si>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</si>
  <si>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</si>
  <si>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</si>
  <si>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</si>
  <si>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</si>
  <si>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</si>
  <si>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</si>
  <si>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</si>
  <si>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</si>
  <si>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</si>
  <si>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</si>
  <si>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</si>
  <si>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</si>
  <si>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</si>
  <si>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</si>
  <si>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</si>
  <si>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</si>
  <si>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</si>
  <si>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</si>
  <si>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</si>
  <si>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</si>
  <si>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</si>
  <si>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</si>
  <si>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</si>
  <si>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</si>
  <si>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</si>
  <si>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</si>
  <si>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</si>
  <si>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</si>
  <si>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</si>
  <si>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</si>
  <si>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</si>
  <si>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</si>
  <si>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</si>
  <si>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</si>
  <si>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</si>
  <si>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</si>
  <si>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</si>
  <si>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</si>
  <si>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</si>
  <si>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</si>
  <si>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</si>
  <si>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</si>
  <si>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</si>
  <si>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</si>
  <si>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</si>
  <si>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</si>
  <si>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</si>
  <si>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</si>
  <si>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</si>
  <si>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</si>
  <si>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</si>
  <si>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</si>
  <si>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</si>
  <si>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</si>
  <si>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</si>
  <si>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</si>
  <si>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</si>
  <si>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</si>
  <si>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</si>
  <si>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</si>
  <si>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</si>
  <si>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</si>
  <si>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</si>
  <si>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</si>
  <si>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</si>
  <si>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</si>
  <si>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</si>
  <si>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</si>
  <si>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</si>
  <si>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</si>
  <si>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</si>
  <si>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</si>
  <si>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</si>
  <si>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</si>
  <si>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</si>
  <si>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</si>
  <si>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</si>
  <si>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</si>
  <si>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</si>
  <si>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</si>
  <si>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</si>
  <si>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</si>
  <si>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</si>
  <si>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</si>
  <si>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</si>
  <si>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</si>
  <si>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</si>
  <si>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</si>
  <si>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</si>
  <si>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</si>
  <si>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</si>
  <si>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</si>
  <si>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</si>
  <si>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</si>
  <si>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</si>
  <si>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</si>
  <si>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</si>
  <si>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</si>
  <si>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</si>
  <si>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</si>
  <si>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</si>
  <si>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</si>
  <si>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</si>
  <si>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</si>
  <si>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</si>
  <si>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</si>
  <si>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</si>
  <si>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</si>
  <si>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</si>
  <si>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</si>
  <si>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</si>
  <si>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</si>
  <si>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</si>
  <si>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</si>
  <si>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</si>
  <si>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</si>
  <si>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</si>
  <si>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</si>
  <si>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</si>
  <si>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</si>
  <si>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</si>
  <si>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</si>
  <si>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</si>
  <si>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</si>
  <si>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</si>
  <si>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</si>
  <si>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</si>
  <si>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</si>
  <si>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</si>
  <si>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</si>
  <si>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</si>
  <si>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</si>
  <si>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</si>
  <si>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</si>
  <si>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</si>
  <si>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</si>
  <si>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</si>
  <si>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</si>
  <si>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</si>
  <si>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</si>
  <si>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</si>
  <si>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</si>
  <si>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</si>
  <si>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</si>
  <si>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</si>
  <si>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</si>
  <si>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</si>
  <si>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</si>
  <si>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</si>
  <si>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</si>
  <si>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</si>
  <si>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</si>
  <si>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</si>
  <si>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</si>
  <si>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</si>
  <si>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</si>
  <si>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</si>
  <si>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</si>
  <si>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</si>
  <si>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</si>
  <si>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</si>
  <si>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</si>
  <si>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</si>
  <si>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</si>
  <si>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</si>
  <si>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</si>
  <si>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</si>
  <si>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</si>
  <si>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</si>
  <si>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</si>
  <si>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</si>
  <si>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</si>
  <si>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</si>
  <si>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</si>
  <si>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</si>
  <si>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</si>
  <si>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</si>
  <si>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</si>
  <si>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</si>
  <si>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</si>
  <si>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</si>
  <si>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</si>
  <si>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</si>
  <si>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</si>
  <si>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</si>
  <si>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</si>
  <si>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</si>
  <si>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</si>
  <si>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</si>
  <si>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</si>
  <si>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</si>
  <si>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</si>
  <si>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</si>
  <si>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</si>
  <si>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</si>
  <si>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</si>
  <si>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</si>
  <si>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</si>
  <si>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</si>
  <si>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</si>
  <si>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</si>
  <si>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</si>
  <si>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</si>
  <si>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</si>
  <si>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</si>
  <si>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</si>
  <si>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</si>
  <si>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</si>
  <si>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</si>
  <si>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</si>
  <si>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</si>
  <si>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</si>
  <si>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</si>
  <si>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</si>
  <si>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</si>
  <si>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</si>
  <si>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</si>
  <si>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</si>
  <si>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</si>
  <si>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</si>
  <si>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</si>
  <si>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</si>
  <si>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</si>
  <si>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</si>
  <si>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</si>
  <si>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</si>
  <si>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</si>
  <si>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</si>
  <si>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</si>
  <si>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</si>
  <si>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</si>
  <si>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</si>
  <si>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</si>
  <si>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</si>
  <si>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</si>
  <si>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</si>
  <si>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</si>
  <si>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</si>
  <si>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</si>
  <si>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</si>
  <si>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</si>
  <si>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</si>
  <si>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</si>
  <si>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</si>
  <si>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</si>
  <si>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</si>
  <si>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</si>
  <si>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</si>
  <si>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</si>
  <si>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</si>
  <si>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</si>
  <si>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</si>
  <si>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</si>
  <si>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</si>
  <si>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</si>
  <si>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</si>
  <si>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</si>
  <si>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</si>
  <si>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</si>
  <si>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</si>
  <si>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</si>
  <si>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</si>
  <si>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</si>
  <si>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</si>
  <si>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</si>
  <si>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</si>
  <si>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</si>
  <si>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</si>
  <si>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</si>
  <si>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</si>
  <si>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</si>
  <si>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</si>
  <si>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</si>
  <si>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</si>
  <si>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</si>
  <si>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</si>
  <si>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</si>
  <si>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</si>
  <si>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</si>
  <si>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</si>
  <si>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</si>
  <si>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</si>
  <si>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</si>
  <si>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</si>
  <si>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</si>
  <si>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</si>
  <si>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</si>
  <si>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</si>
  <si>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</si>
  <si>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</si>
  <si>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</si>
  <si>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</si>
  <si>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</si>
  <si>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</si>
  <si>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</si>
  <si>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</si>
  <si>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</si>
  <si>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</si>
  <si>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</si>
  <si>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</si>
  <si>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</si>
  <si>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</si>
  <si>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</si>
  <si>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</si>
  <si>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</si>
  <si>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</si>
  <si>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</si>
  <si>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</si>
  <si>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</si>
  <si>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</si>
  <si>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</si>
  <si>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</si>
  <si>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</si>
  <si>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</si>
  <si>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</si>
  <si>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</si>
  <si>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</si>
  <si>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</si>
  <si>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</si>
  <si>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</si>
  <si>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</si>
  <si>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</si>
  <si>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</si>
  <si>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</si>
  <si>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</si>
  <si>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</si>
  <si>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</si>
  <si>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</si>
  <si>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</si>
  <si>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</si>
  <si>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</si>
  <si>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</si>
  <si>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</si>
  <si>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</si>
  <si>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</si>
  <si>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</si>
  <si>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</si>
  <si>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</si>
  <si>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</si>
  <si>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</si>
  <si>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</si>
  <si>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</si>
  <si>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</si>
  <si>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</si>
  <si>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</si>
  <si>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</si>
  <si>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</si>
  <si>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</si>
  <si>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</si>
  <si>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</si>
  <si>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</si>
  <si>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</si>
  <si>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</si>
  <si>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</si>
  <si>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</si>
  <si>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</si>
  <si>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</si>
  <si>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</si>
  <si>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</si>
  <si>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</si>
  <si>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</si>
  <si>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</si>
  <si>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</si>
  <si>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</si>
  <si>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</si>
  <si>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</si>
  <si>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</si>
  <si>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</si>
  <si>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</si>
  <si>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</si>
  <si>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</si>
  <si>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</si>
  <si>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</si>
  <si>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</si>
  <si>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</si>
  <si>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</si>
  <si>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</si>
  <si>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</si>
  <si>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</si>
  <si>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</si>
  <si>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</si>
  <si>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</si>
  <si>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</si>
  <si>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</si>
  <si>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</si>
  <si>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</si>
  <si>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</si>
  <si>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</si>
  <si>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</si>
  <si>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</si>
  <si>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</si>
  <si>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</si>
  <si>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</si>
  <si>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</si>
  <si>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</si>
  <si>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</si>
  <si>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</si>
  <si>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</si>
  <si>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</si>
  <si>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</si>
  <si>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</si>
  <si>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</si>
  <si>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</si>
  <si>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</si>
  <si>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</si>
  <si>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</si>
  <si>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</si>
  <si>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</si>
  <si>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</si>
  <si>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</si>
  <si>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</si>
  <si>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</si>
  <si>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</si>
  <si>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</si>
  <si>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</si>
  <si>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</si>
  <si>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</si>
  <si>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</si>
  <si>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</si>
  <si>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</si>
  <si>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</si>
  <si>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</si>
  <si>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</si>
  <si>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</si>
  <si>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</si>
  <si>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</si>
  <si>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</si>
  <si>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</si>
  <si>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</si>
  <si>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</si>
  <si>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</si>
  <si>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</si>
  <si>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</si>
  <si>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</si>
  <si>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</si>
  <si>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</si>
  <si>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</si>
  <si>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</si>
  <si>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</si>
  <si>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</si>
  <si>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</si>
  <si>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</si>
  <si>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</si>
  <si>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</si>
  <si>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</si>
  <si>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</si>
  <si>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</si>
  <si>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</si>
  <si>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</si>
  <si>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</si>
  <si>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</si>
  <si>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</si>
  <si>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</si>
  <si>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</si>
  <si>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</si>
  <si>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</si>
  <si>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</si>
  <si>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</si>
  <si>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</si>
  <si>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</si>
  <si>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</si>
  <si>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</si>
  <si>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</si>
  <si>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</si>
  <si>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</si>
  <si>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</si>
  <si>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</si>
  <si>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</si>
  <si>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</si>
  <si>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</si>
  <si>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</si>
  <si>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</si>
  <si>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</si>
  <si>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</si>
  <si>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</si>
  <si>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</si>
  <si>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</si>
  <si>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</si>
  <si>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</si>
  <si>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</si>
  <si>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</si>
  <si>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</si>
  <si>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</si>
  <si>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</si>
  <si>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</si>
  <si>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</si>
  <si>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</si>
  <si>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</si>
  <si>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</si>
  <si>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</si>
  <si>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</si>
  <si>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</si>
  <si>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</si>
  <si>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</si>
  <si>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</si>
  <si>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</si>
  <si>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</si>
  <si>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</si>
  <si>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</si>
  <si>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</si>
  <si>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</si>
  <si>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</si>
  <si>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</si>
  <si>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</si>
  <si>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</si>
  <si>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</si>
  <si>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</si>
  <si>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</si>
  <si>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</si>
  <si>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</si>
  <si>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</si>
  <si>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</si>
  <si>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</si>
  <si>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</si>
  <si>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</si>
  <si>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</si>
  <si>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</si>
  <si>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</si>
  <si>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</si>
  <si>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</si>
  <si>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</si>
  <si>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</si>
  <si>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</si>
  <si>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</si>
  <si>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</si>
  <si>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</si>
  <si>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</si>
  <si>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</si>
  <si>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</si>
  <si>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</si>
  <si>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</si>
  <si>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</si>
  <si>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</si>
  <si>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</si>
  <si>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</si>
  <si>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</si>
  <si>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</si>
  <si>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</si>
  <si>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</si>
  <si>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</si>
  <si>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</si>
  <si>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</si>
  <si>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</si>
  <si>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</si>
  <si>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</si>
  <si>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</si>
  <si>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</si>
  <si>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</si>
  <si>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</si>
  <si>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</si>
  <si>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</si>
  <si>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</si>
  <si>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</si>
  <si>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</si>
  <si>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</si>
  <si>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</si>
  <si>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</si>
  <si>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</si>
  <si>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</si>
  <si>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</si>
  <si>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</si>
  <si>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</si>
  <si>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</si>
  <si>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</si>
  <si>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</si>
  <si>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</si>
  <si>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</si>
  <si>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</si>
  <si>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</si>
  <si>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</si>
  <si>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</si>
  <si>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</si>
  <si>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</si>
  <si>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</si>
  <si>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</si>
  <si>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</si>
  <si>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</si>
  <si>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</si>
  <si>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</si>
  <si>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</si>
  <si>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</si>
  <si>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</si>
  <si>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</si>
  <si>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</si>
  <si>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</si>
  <si>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</si>
  <si>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</si>
  <si>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</si>
  <si>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</si>
  <si>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</si>
  <si>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</si>
  <si>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</si>
  <si>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</si>
  <si>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</si>
  <si>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</si>
  <si>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</si>
  <si>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</si>
  <si>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</si>
  <si>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</si>
  <si>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</si>
  <si>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</si>
  <si>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</si>
  <si>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</si>
  <si>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</si>
  <si>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</si>
  <si>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</si>
  <si>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</si>
  <si>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</si>
  <si>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</si>
  <si>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</si>
  <si>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</si>
  <si>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</si>
  <si>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</si>
  <si>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</si>
  <si>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</si>
  <si>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</si>
  <si>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</si>
  <si>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</si>
  <si>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</si>
  <si>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</si>
  <si>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</si>
  <si>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</si>
  <si>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</si>
  <si>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</si>
  <si>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</si>
  <si>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</si>
  <si>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</si>
  <si>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</si>
  <si>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</si>
  <si>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</si>
  <si>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</si>
  <si>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</si>
  <si>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</si>
  <si>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</si>
  <si>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</si>
  <si>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</si>
  <si>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</si>
  <si>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</si>
  <si>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</si>
  <si>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</si>
  <si>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</si>
  <si>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</si>
  <si>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</si>
  <si>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</si>
  <si>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</si>
  <si>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</si>
  <si>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</si>
  <si>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</si>
  <si>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</si>
  <si>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</si>
  <si>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</si>
  <si>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</si>
  <si>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</si>
  <si>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</si>
  <si>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</si>
  <si>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</si>
  <si>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</si>
  <si>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</si>
  <si>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</si>
  <si>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</si>
  <si>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</si>
  <si>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</si>
  <si>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</si>
  <si>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</si>
  <si>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</si>
  <si>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</si>
  <si>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</si>
  <si>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</si>
  <si>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</si>
  <si>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</si>
  <si>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</si>
  <si>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</si>
  <si>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</si>
  <si>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</si>
  <si>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</si>
  <si>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</si>
  <si>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</si>
  <si>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</si>
  <si>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</si>
  <si>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</si>
  <si>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</si>
  <si>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</si>
  <si>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</si>
  <si>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</si>
  <si>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</si>
  <si>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</si>
  <si>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</si>
  <si>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</si>
  <si>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</si>
  <si>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</si>
  <si>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</si>
  <si>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</si>
  <si>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</si>
  <si>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</si>
  <si>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</si>
  <si>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</si>
  <si>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</si>
  <si>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</si>
  <si>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</si>
  <si>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</si>
  <si>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</si>
  <si>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</si>
  <si>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</si>
  <si>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</si>
  <si>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</si>
  <si>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</si>
  <si>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</si>
  <si>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</si>
  <si>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</si>
  <si>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</si>
  <si>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</si>
  <si>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</si>
  <si>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</si>
  <si>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</si>
  <si>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</si>
  <si>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</si>
  <si>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</si>
  <si>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</si>
  <si>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</si>
  <si>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</si>
  <si>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</si>
  <si>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</si>
  <si>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</si>
  <si>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</si>
  <si>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</si>
  <si>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</si>
  <si>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</si>
  <si>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</si>
  <si>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</si>
  <si>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</si>
  <si>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</si>
  <si>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</si>
  <si>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</si>
  <si>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</si>
  <si>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</si>
  <si>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</si>
  <si>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</si>
  <si>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</si>
  <si>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</si>
  <si>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</si>
  <si>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</si>
  <si>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</si>
  <si>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</si>
  <si>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</si>
  <si>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</si>
  <si>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</si>
  <si>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</si>
  <si>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</si>
  <si>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</si>
  <si>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</si>
  <si>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</si>
  <si>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</si>
  <si>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</si>
  <si>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</si>
  <si>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</si>
  <si>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</si>
  <si>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</si>
  <si>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</si>
  <si>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</si>
  <si>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</si>
  <si>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</si>
  <si>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</si>
  <si>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</si>
  <si>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</si>
  <si>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</si>
  <si>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</si>
  <si>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</si>
  <si>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</si>
  <si>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</si>
  <si>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</si>
  <si>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</si>
  <si>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</si>
  <si>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</si>
  <si>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</si>
  <si>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</si>
  <si>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</si>
  <si>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</si>
  <si>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</si>
  <si>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</si>
  <si>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</si>
  <si>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</si>
  <si>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</si>
  <si>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</si>
  <si>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</si>
  <si>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</si>
  <si>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</si>
  <si>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</si>
  <si>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</si>
  <si>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</si>
  <si>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</si>
  <si>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</si>
  <si>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</si>
  <si>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</si>
  <si>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</si>
  <si>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</si>
  <si>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</si>
  <si>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</si>
  <si>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</si>
  <si>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</si>
  <si>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</si>
  <si>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</si>
  <si>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</si>
  <si>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</si>
  <si>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</si>
  <si>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</si>
  <si>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</si>
  <si>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</si>
  <si>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</si>
  <si>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</si>
  <si>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</si>
  <si>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</si>
  <si>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</si>
  <si>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</si>
  <si>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</si>
  <si>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</si>
  <si>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</si>
  <si>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</si>
  <si>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</si>
  <si>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</si>
  <si>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</si>
  <si>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</si>
  <si>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</si>
  <si>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</si>
  <si>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</si>
  <si>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</si>
  <si>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</si>
  <si>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</si>
  <si>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</si>
  <si>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</si>
  <si>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</si>
  <si>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</si>
  <si>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</si>
  <si>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</si>
  <si>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</si>
  <si>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</si>
  <si>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</si>
  <si>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</si>
  <si>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</si>
  <si>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</si>
  <si>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</si>
  <si>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</si>
  <si>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</si>
  <si>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</si>
  <si>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</si>
  <si>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</si>
  <si>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</si>
  <si>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</si>
  <si>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</si>
  <si>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</si>
  <si>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</si>
  <si>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</si>
  <si>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</si>
  <si>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</si>
  <si>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</si>
  <si>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</si>
  <si>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</si>
  <si>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</si>
  <si>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</si>
  <si>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</si>
  <si>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</si>
  <si>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</si>
  <si>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</si>
  <si>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</si>
  <si>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</si>
  <si>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</si>
  <si>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</si>
  <si>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</si>
  <si>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</si>
  <si>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</si>
  <si>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</si>
  <si>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</si>
  <si>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</si>
  <si>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</si>
  <si>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</si>
  <si>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</si>
  <si>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</si>
  <si>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</si>
  <si>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</si>
  <si>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</si>
  <si>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</si>
  <si>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</si>
  <si>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</si>
  <si>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</si>
  <si>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</si>
  <si>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</si>
  <si>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</si>
  <si>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</si>
  <si>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</si>
  <si>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</si>
  <si>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</si>
  <si>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</si>
  <si>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</si>
  <si>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</si>
  <si>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</si>
  <si>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</si>
  <si>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</si>
  <si>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</si>
  <si>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</si>
  <si>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</si>
  <si>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</si>
  <si>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</si>
  <si>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</si>
  <si>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</si>
  <si>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</si>
  <si>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</si>
  <si>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</si>
  <si>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</si>
  <si>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</si>
  <si>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</si>
  <si>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</si>
  <si>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</si>
  <si>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</si>
  <si>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</si>
  <si>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</si>
  <si>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</si>
  <si>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</si>
  <si>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</si>
  <si>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</si>
  <si>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</si>
  <si>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</si>
  <si>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</si>
  <si>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</si>
  <si>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</si>
  <si>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</si>
  <si>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</si>
  <si>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</si>
  <si>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</si>
  <si>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</si>
  <si>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</si>
  <si>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</si>
  <si>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</si>
  <si>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</si>
  <si>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</si>
  <si>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</si>
  <si>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</si>
  <si>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</si>
  <si>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</si>
  <si>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</si>
  <si>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</si>
  <si>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</si>
  <si>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</si>
  <si>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</si>
  <si>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</si>
  <si>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</si>
  <si>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</si>
  <si>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</si>
  <si>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</si>
  <si>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</si>
  <si>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</si>
  <si>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</si>
  <si>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</si>
  <si>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</si>
  <si>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</si>
  <si>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</si>
  <si>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</si>
  <si>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</si>
  <si>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</si>
  <si>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</si>
  <si>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</si>
  <si>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</si>
  <si>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</si>
  <si>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</si>
  <si>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</si>
  <si>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</si>
  <si>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</si>
  <si>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</si>
  <si>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</si>
  <si>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</si>
  <si>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</si>
  <si>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</si>
  <si>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</si>
  <si>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</si>
  <si>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</si>
  <si>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</si>
  <si>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</si>
  <si>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</si>
  <si>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</si>
  <si>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</si>
  <si>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</si>
  <si>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</si>
  <si>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</si>
  <si>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</si>
  <si>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</si>
  <si>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</si>
  <si>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</si>
  <si>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</si>
  <si>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</si>
  <si>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</si>
  <si>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</si>
  <si>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</si>
  <si>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</si>
  <si>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</si>
  <si>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</si>
  <si>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</si>
  <si>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</si>
  <si>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</si>
  <si>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</si>
  <si>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</si>
  <si>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</si>
  <si>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</si>
  <si>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</si>
  <si>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</si>
  <si>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</si>
  <si>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</si>
  <si>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</si>
  <si>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</si>
  <si>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</si>
  <si>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</si>
  <si>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</si>
  <si>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</si>
  <si>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</si>
  <si>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</si>
  <si>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</si>
  <si>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</si>
  <si>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</si>
  <si>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</si>
  <si>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</si>
  <si>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</si>
  <si>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</si>
  <si>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</si>
  <si>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</si>
  <si>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</si>
  <si>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</si>
  <si>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</si>
  <si>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</si>
  <si>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</si>
  <si>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</si>
  <si>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</si>
  <si>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</si>
  <si>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</si>
  <si>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</si>
  <si>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</si>
  <si>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</si>
  <si>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</si>
  <si>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</si>
  <si>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</si>
  <si>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</si>
  <si>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</si>
  <si>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</si>
  <si>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</si>
  <si>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</si>
  <si>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</si>
  <si>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</si>
  <si>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</si>
  <si>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</si>
  <si>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</si>
  <si>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</si>
  <si>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</si>
  <si>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</si>
  <si>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</si>
  <si>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</si>
  <si>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</si>
  <si>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</si>
  <si>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</si>
  <si>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</si>
  <si>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</si>
  <si>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</si>
  <si>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</si>
  <si>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</si>
  <si>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</si>
  <si>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</si>
  <si>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</si>
  <si>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</si>
  <si>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</si>
  <si>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</si>
  <si>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</si>
  <si>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</si>
  <si>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</si>
  <si>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</si>
  <si>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</si>
  <si>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</si>
  <si>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</si>
  <si>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</si>
  <si>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</si>
  <si>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</si>
  <si>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</si>
  <si>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</si>
  <si>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</si>
  <si>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</si>
  <si>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</si>
  <si>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</si>
  <si>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</si>
  <si>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</si>
  <si>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</si>
  <si>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</si>
  <si>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</si>
  <si>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</si>
  <si>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</si>
  <si>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</si>
  <si>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</si>
  <si>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</si>
  <si>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</si>
  <si>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</si>
  <si>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</si>
  <si>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</si>
  <si>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</si>
  <si>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</si>
  <si>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</si>
  <si>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</si>
  <si>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</si>
  <si>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</si>
  <si>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</si>
  <si>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</si>
  <si>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</si>
  <si>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</si>
  <si>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</si>
  <si>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</si>
  <si>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</si>
  <si>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</si>
  <si>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</si>
  <si>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</si>
  <si>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</si>
  <si>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</si>
  <si>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</si>
  <si>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</si>
  <si>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</si>
  <si>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</si>
  <si>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</si>
  <si>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</si>
  <si>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</si>
  <si>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</si>
  <si>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</si>
  <si>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</si>
  <si>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</si>
  <si>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</si>
  <si>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</si>
  <si>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</si>
  <si>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</si>
  <si>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</si>
  <si>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</si>
  <si>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</si>
  <si>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</si>
  <si>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</si>
  <si>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</si>
  <si>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</si>
  <si>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</si>
  <si>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</si>
  <si>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</si>
  <si>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</si>
  <si>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</si>
  <si>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</si>
  <si>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</si>
  <si>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</si>
  <si>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</si>
  <si>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</si>
  <si>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</si>
  <si>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</si>
  <si>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</si>
  <si>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</si>
  <si>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</si>
  <si>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</si>
  <si>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</si>
  <si>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</si>
  <si>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</si>
  <si>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</si>
  <si>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</si>
  <si>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</si>
  <si>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</si>
  <si>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</si>
  <si>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</si>
  <si>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</si>
  <si>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</si>
  <si>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</si>
  <si>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</si>
  <si>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</si>
  <si>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</si>
  <si>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</si>
  <si>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</si>
  <si>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</si>
  <si>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</si>
  <si>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</si>
  <si>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</si>
  <si>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</si>
  <si>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</si>
  <si>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</si>
  <si>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</si>
  <si>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</si>
  <si>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</si>
  <si>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</si>
  <si>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</si>
  <si>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</si>
  <si>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</si>
  <si>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</si>
  <si>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</si>
  <si>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</si>
  <si>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</si>
  <si>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</si>
  <si>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</si>
  <si>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</si>
  <si>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</si>
  <si>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</si>
  <si>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</si>
  <si>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</si>
  <si>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</si>
  <si>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</si>
  <si>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</si>
  <si>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</si>
  <si>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</si>
  <si>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</si>
  <si>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</si>
  <si>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</si>
  <si>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</si>
  <si>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</si>
  <si>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</si>
  <si>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</si>
  <si>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</si>
  <si>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</si>
  <si>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</si>
  <si>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</si>
  <si>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</si>
  <si>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</si>
  <si>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</si>
  <si>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</si>
  <si>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</si>
  <si>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</si>
  <si>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</si>
  <si>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</si>
  <si>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</si>
  <si>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</si>
  <si>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</si>
  <si>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</si>
  <si>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</si>
  <si>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</si>
  <si>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</si>
  <si>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</si>
  <si>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</si>
  <si>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</si>
  <si>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</si>
  <si>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</si>
  <si>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</si>
  <si>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</si>
  <si>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</si>
  <si>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</si>
  <si>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</si>
  <si>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</si>
  <si>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</si>
  <si>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</si>
  <si>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</si>
  <si>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</si>
  <si>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</si>
  <si>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</si>
  <si>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</si>
  <si>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</si>
  <si>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</si>
  <si>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</si>
  <si>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</si>
  <si>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</si>
  <si>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</si>
  <si>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</si>
  <si>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</si>
  <si>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</si>
  <si>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</si>
  <si>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</si>
  <si>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</si>
  <si>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</si>
  <si>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</si>
  <si>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</si>
  <si>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</si>
  <si>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</si>
  <si>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</si>
  <si>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</si>
  <si>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</si>
  <si>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</si>
  <si>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</si>
  <si>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</si>
  <si>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</si>
  <si>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</si>
  <si>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</si>
  <si>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</si>
  <si>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</si>
  <si>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</si>
  <si>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</si>
  <si>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</si>
  <si>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</si>
  <si>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</si>
  <si>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</si>
  <si>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</si>
  <si>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</si>
  <si>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</si>
  <si>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</si>
  <si>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</si>
  <si>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</si>
  <si>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</si>
  <si>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</si>
  <si>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</si>
  <si>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</si>
  <si>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</si>
  <si>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</si>
  <si>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</si>
  <si>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</si>
  <si>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</si>
  <si>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</si>
  <si>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</si>
  <si>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</si>
  <si>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</si>
  <si>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</si>
  <si>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</si>
  <si>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</si>
  <si>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</si>
  <si>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</si>
  <si>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</si>
  <si>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</si>
  <si>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</si>
  <si>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</si>
  <si>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</si>
  <si>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</si>
  <si>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</si>
  <si>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</si>
  <si>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</si>
  <si>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</si>
  <si>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</si>
  <si>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</si>
  <si>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</si>
  <si>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</si>
  <si>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</si>
  <si>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</si>
  <si>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</si>
  <si>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</si>
  <si>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</si>
  <si>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</si>
  <si>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</si>
  <si>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</si>
  <si>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</si>
  <si>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</si>
  <si>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</si>
  <si>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</si>
  <si>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</si>
  <si>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</si>
  <si>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</si>
  <si>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</si>
  <si>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</si>
  <si>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</si>
  <si>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</si>
  <si>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</si>
  <si>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</si>
  <si>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</si>
  <si>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</si>
  <si>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</si>
  <si>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</si>
  <si>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</si>
  <si>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</si>
  <si>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</si>
  <si>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</si>
  <si>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</si>
  <si>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</si>
  <si>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</si>
  <si>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</si>
  <si>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</si>
  <si>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</si>
  <si>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</si>
  <si>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</si>
  <si>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</si>
  <si>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</si>
  <si>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</si>
  <si>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</si>
  <si>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</si>
  <si>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</si>
  <si>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</si>
  <si>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</si>
  <si>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</si>
  <si>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</si>
  <si>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</si>
  <si>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</si>
  <si>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</si>
  <si>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</si>
  <si>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</si>
  <si>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</si>
  <si>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</si>
  <si>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</si>
  <si>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</si>
  <si>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</si>
  <si>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</si>
  <si>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</si>
  <si>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</si>
  <si>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</si>
  <si>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</si>
  <si>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</si>
  <si>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</si>
  <si>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</si>
  <si>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</si>
  <si>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</si>
  <si>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</si>
  <si>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</si>
  <si>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</si>
  <si>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</si>
  <si>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</si>
  <si>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</si>
  <si>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</si>
  <si>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</si>
  <si>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</si>
  <si>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</si>
  <si>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</si>
  <si>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</si>
  <si>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</si>
  <si>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</si>
  <si>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</si>
  <si>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</si>
  <si>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</si>
  <si>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</si>
  <si>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</si>
  <si>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</si>
  <si>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</si>
  <si>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</si>
  <si>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</si>
  <si>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</si>
  <si>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</si>
  <si>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</si>
  <si>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</si>
  <si>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</si>
  <si>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</si>
  <si>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</si>
  <si>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</si>
  <si>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</si>
  <si>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</si>
  <si>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</si>
  <si>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</si>
  <si>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</si>
  <si>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</si>
  <si>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</si>
  <si>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</si>
  <si>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</si>
  <si>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</si>
  <si>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</si>
  <si>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</si>
  <si>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</si>
  <si>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</si>
  <si>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</si>
  <si>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</si>
  <si>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</si>
  <si>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</si>
  <si>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</si>
  <si>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</si>
  <si>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</si>
  <si>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</si>
  <si>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</si>
  <si>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</si>
  <si>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</si>
  <si>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</si>
  <si>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</si>
  <si>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</si>
  <si>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</si>
  <si>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</si>
  <si>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</si>
  <si>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</si>
  <si>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</si>
  <si>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</si>
  <si>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</si>
  <si>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</si>
  <si>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</si>
  <si>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</si>
  <si>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</si>
  <si>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</si>
  <si>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</si>
  <si>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</si>
  <si>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</si>
  <si>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</si>
  <si>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</si>
  <si>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</si>
  <si>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</si>
  <si>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</si>
  <si>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</si>
  <si>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</si>
  <si>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</si>
  <si>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</si>
  <si>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</si>
  <si>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</si>
  <si>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</si>
  <si>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</si>
  <si>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</si>
  <si>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</si>
  <si>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</si>
  <si>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</si>
  <si>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</si>
  <si>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</si>
  <si>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</si>
  <si>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</si>
  <si>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</si>
  <si>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</si>
  <si>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</si>
  <si>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</si>
  <si>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</si>
  <si>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</si>
  <si>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</si>
  <si>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</si>
  <si>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</si>
  <si>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</si>
  <si>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</si>
  <si>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</si>
  <si>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</si>
  <si>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</si>
  <si>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</si>
  <si>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</si>
  <si>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</si>
  <si>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</si>
  <si>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</si>
  <si>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</si>
  <si>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</si>
  <si>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</si>
  <si>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</si>
  <si>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</si>
  <si>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</si>
  <si>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</si>
  <si>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</si>
  <si>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</si>
  <si>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</si>
  <si>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</si>
  <si>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</si>
  <si>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</si>
  <si>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</si>
  <si>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</si>
  <si>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</si>
  <si>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</si>
  <si>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</si>
  <si>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</si>
  <si>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</si>
  <si>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</si>
  <si>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</si>
  <si>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</si>
  <si>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</si>
  <si>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</si>
  <si>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</si>
  <si>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</si>
  <si>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</si>
  <si>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</si>
  <si>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</si>
  <si>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</si>
  <si>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</si>
  <si>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</si>
  <si>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</si>
  <si>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</si>
  <si>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</si>
  <si>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</si>
  <si>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</si>
  <si>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</si>
  <si>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</si>
  <si>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</si>
  <si>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</si>
  <si>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</si>
  <si>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</si>
  <si>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</si>
  <si>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</si>
  <si>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</si>
  <si>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</si>
  <si>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</si>
  <si>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</si>
  <si>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</si>
  <si>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</si>
  <si>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</si>
  <si>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</si>
  <si>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</si>
  <si>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</si>
  <si>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</si>
  <si>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</si>
  <si>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</si>
  <si>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</si>
  <si>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</si>
  <si>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</si>
  <si>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</si>
  <si>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</si>
  <si>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</si>
  <si>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</si>
  <si>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</si>
  <si>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</si>
  <si>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</si>
  <si>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</si>
  <si>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</si>
  <si>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</si>
  <si>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</si>
  <si>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</si>
  <si>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</si>
  <si>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</si>
  <si>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</si>
  <si>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</si>
  <si>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</si>
  <si>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</si>
  <si>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</si>
  <si>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</si>
  <si>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</si>
  <si>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</si>
  <si>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</si>
  <si>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</si>
  <si>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</si>
  <si>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</si>
  <si>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</si>
  <si>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</si>
  <si>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</si>
  <si>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</si>
  <si>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</si>
  <si>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</si>
  <si>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</si>
  <si>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</si>
  <si>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</si>
  <si>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</si>
  <si>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</si>
  <si>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</si>
  <si>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</si>
  <si>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</si>
  <si>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</si>
  <si>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</si>
  <si>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</si>
  <si>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</si>
  <si>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</si>
  <si>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</si>
  <si>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</si>
  <si>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</si>
  <si>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</si>
  <si>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</si>
  <si>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</si>
  <si>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</si>
  <si>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</si>
  <si>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</si>
  <si>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</si>
  <si>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</si>
  <si>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</si>
  <si>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</si>
  <si>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</si>
  <si>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</si>
  <si>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</si>
  <si>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</si>
  <si>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</si>
  <si>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</si>
  <si>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</si>
  <si>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</si>
  <si>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</si>
  <si>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</si>
  <si>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</si>
  <si>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</si>
  <si>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</si>
  <si>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</si>
  <si>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</si>
  <si>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</si>
  <si>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</si>
  <si>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</si>
  <si>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</si>
  <si>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</si>
  <si>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</si>
  <si>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</si>
  <si>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</si>
  <si>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</si>
  <si>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</si>
  <si>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</si>
  <si>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</si>
  <si>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</si>
  <si>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</si>
  <si>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</si>
  <si>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</si>
  <si>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</si>
  <si>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</si>
  <si>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</si>
  <si>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</si>
  <si>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</si>
  <si>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</si>
  <si>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</si>
  <si>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</si>
  <si>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</si>
  <si>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</si>
  <si>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</si>
  <si>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</si>
  <si>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</si>
  <si>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</si>
  <si>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</si>
  <si>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</si>
  <si>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</si>
  <si>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</si>
  <si>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</si>
  <si>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</si>
  <si>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</si>
  <si>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</si>
  <si>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</si>
  <si>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</si>
  <si>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</si>
  <si>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</si>
  <si>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</si>
  <si>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</si>
  <si>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</si>
  <si>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</si>
  <si>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</si>
  <si>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</si>
  <si>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</si>
  <si>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</si>
  <si>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</si>
  <si>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</si>
  <si>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</si>
  <si>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</si>
  <si>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</si>
  <si>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</si>
  <si>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</si>
  <si>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</si>
  <si>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</si>
  <si>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</si>
  <si>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</si>
  <si>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</si>
  <si>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</si>
  <si>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</si>
  <si>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</si>
  <si>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</si>
  <si>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</si>
  <si>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</si>
  <si>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</si>
  <si>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</si>
  <si>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</si>
  <si>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</si>
  <si>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</si>
  <si>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</si>
  <si>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</si>
  <si>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</si>
  <si>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</si>
  <si>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</si>
  <si>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</si>
  <si>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</si>
  <si>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</si>
  <si>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</si>
  <si>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</si>
  <si>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</si>
  <si>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</si>
  <si>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</si>
  <si>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</si>
  <si>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</si>
  <si>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</si>
  <si>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</si>
  <si>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</si>
  <si>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</si>
  <si>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</si>
  <si>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</si>
  <si>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</si>
  <si>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</si>
  <si>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</si>
  <si>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</si>
  <si>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</si>
  <si>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</si>
  <si>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</si>
  <si>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</si>
  <si>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</si>
  <si>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</si>
  <si>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</si>
  <si>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</si>
  <si>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</si>
  <si>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</si>
  <si>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</si>
  <si>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</si>
  <si>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</si>
  <si>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</si>
  <si>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</si>
  <si>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</si>
  <si>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</si>
  <si>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</si>
  <si>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</si>
  <si>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</si>
  <si>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</si>
  <si>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</si>
  <si>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</si>
  <si>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</si>
  <si>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</si>
  <si>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</si>
  <si>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</si>
  <si>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</si>
  <si>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</si>
  <si>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</si>
  <si>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</si>
  <si>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</si>
  <si>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</si>
  <si>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</si>
  <si>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</si>
  <si>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</si>
  <si>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</si>
  <si>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</si>
  <si>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</si>
  <si>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</si>
  <si>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</si>
  <si>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</si>
  <si>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</si>
  <si>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</si>
  <si>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</si>
  <si>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</si>
  <si>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</si>
  <si>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</si>
  <si>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</si>
  <si>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</si>
  <si>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</si>
  <si>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</si>
  <si>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</si>
  <si>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</si>
  <si>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</si>
  <si>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</si>
  <si>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</si>
  <si>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</si>
  <si>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</si>
  <si>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</si>
  <si>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</si>
  <si>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</si>
  <si>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</si>
  <si>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</si>
  <si>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</si>
  <si>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</si>
  <si>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</si>
  <si>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</si>
  <si>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</si>
  <si>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</si>
  <si>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</si>
  <si>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</si>
  <si>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</si>
  <si>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</si>
  <si>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</si>
  <si>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</si>
  <si>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</si>
  <si>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</si>
  <si>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</si>
  <si>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</si>
  <si>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</si>
  <si>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</si>
  <si>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</si>
  <si>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</si>
  <si>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</si>
  <si>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</si>
  <si>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</si>
  <si>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</si>
  <si>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</si>
  <si>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</si>
  <si>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</si>
  <si>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</si>
  <si>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</si>
  <si>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</si>
  <si>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</si>
  <si>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</si>
  <si>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</si>
  <si>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</si>
  <si>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</si>
  <si>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</si>
  <si>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</si>
  <si>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</si>
  <si>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</si>
  <si>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</si>
  <si>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</si>
  <si>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</si>
  <si>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</si>
  <si>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</si>
  <si>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</si>
  <si>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</si>
  <si>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</si>
  <si>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</si>
  <si>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</si>
  <si>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</si>
  <si>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</si>
  <si>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</si>
  <si>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</si>
  <si>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</si>
  <si>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</si>
  <si>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</si>
  <si>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</si>
  <si>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</si>
  <si>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</si>
  <si>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</si>
  <si>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</si>
  <si>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</si>
  <si>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</si>
  <si>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</si>
  <si>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</si>
  <si>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</si>
  <si>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</si>
  <si>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</si>
  <si>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</si>
  <si>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</si>
  <si>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</si>
  <si>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</si>
  <si>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</si>
  <si>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</si>
  <si>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</si>
  <si>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</si>
  <si>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</si>
  <si>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</si>
  <si>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</si>
  <si>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</si>
  <si>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</si>
  <si>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</si>
  <si>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</si>
  <si>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</si>
  <si>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</si>
  <si>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</si>
  <si>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</si>
  <si>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</si>
  <si>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</si>
  <si>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</si>
  <si>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</si>
  <si>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</si>
  <si>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</si>
  <si>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</si>
  <si>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</si>
  <si>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</si>
  <si>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</si>
  <si>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</si>
  <si>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</si>
  <si>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</si>
  <si>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</si>
  <si>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</si>
  <si>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</si>
  <si>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</si>
  <si>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</si>
  <si>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</si>
  <si>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</si>
  <si>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</si>
  <si>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</si>
  <si>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</si>
  <si>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</si>
  <si>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</si>
  <si>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</si>
  <si>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</si>
  <si>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</si>
  <si>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</si>
  <si>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</si>
  <si>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</si>
  <si>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</si>
  <si>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</si>
  <si>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</si>
  <si>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</si>
  <si>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</si>
  <si>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</si>
  <si>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</si>
  <si>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</si>
  <si>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</si>
  <si>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</si>
  <si>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</si>
  <si>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</si>
  <si>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</si>
  <si>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</si>
  <si>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</si>
  <si>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</si>
  <si>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</si>
  <si>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</si>
  <si>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</si>
  <si>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</si>
  <si>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</si>
  <si>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</si>
  <si>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</si>
  <si>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</si>
  <si>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</si>
  <si>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</si>
  <si>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</si>
  <si>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</si>
  <si>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</si>
  <si>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</si>
  <si>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</si>
  <si>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</si>
  <si>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</si>
  <si>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</si>
  <si>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</si>
  <si>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</si>
  <si>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</si>
  <si>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</si>
  <si>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</si>
  <si>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</si>
  <si>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</si>
  <si>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</si>
  <si>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</si>
  <si>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</si>
  <si>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</si>
  <si>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</si>
  <si>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</si>
  <si>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</si>
  <si>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</si>
  <si>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</si>
  <si>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</si>
  <si>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</si>
  <si>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</si>
  <si>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</si>
  <si>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</si>
  <si>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</si>
  <si>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</si>
  <si>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</si>
  <si>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</si>
  <si>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</si>
  <si>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</si>
  <si>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</si>
  <si>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</si>
  <si>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</si>
  <si>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</si>
  <si>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</si>
  <si>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</si>
  <si>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</si>
  <si>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</si>
  <si>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</si>
  <si>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</si>
  <si>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</si>
  <si>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</si>
  <si>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</si>
  <si>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</si>
  <si>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</si>
  <si>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</si>
  <si>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</si>
  <si>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</si>
  <si>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</si>
  <si>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</si>
  <si>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</si>
  <si>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</si>
  <si>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</si>
  <si>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</si>
  <si>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</si>
  <si>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</si>
  <si>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</si>
  <si>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</si>
  <si>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</si>
  <si>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</si>
  <si>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</si>
  <si>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</si>
  <si>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</si>
  <si>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</si>
  <si>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</si>
  <si>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</si>
  <si>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</si>
  <si>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</si>
  <si>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</si>
  <si>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</si>
  <si>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</si>
  <si>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</si>
  <si>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</si>
  <si>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</si>
  <si>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</si>
  <si>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</si>
  <si>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</si>
  <si>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</si>
  <si>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</si>
  <si>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</si>
  <si>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</si>
  <si>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</si>
  <si>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</si>
  <si>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</si>
  <si>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</si>
  <si>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</si>
  <si>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</si>
  <si>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</si>
  <si>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</si>
  <si>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</si>
  <si>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</si>
  <si>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</si>
  <si>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</si>
  <si>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</si>
  <si>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</si>
  <si>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</si>
  <si>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</si>
  <si>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</si>
  <si>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</si>
  <si>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</si>
  <si>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</si>
  <si>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</si>
  <si>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</si>
  <si>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</si>
  <si>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</si>
  <si>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</si>
  <si>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</si>
  <si>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</si>
  <si>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</si>
  <si>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</si>
  <si>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</si>
  <si>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</si>
  <si>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</si>
  <si>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</si>
  <si>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</si>
  <si>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</si>
  <si>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</si>
  <si>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</si>
  <si>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</si>
  <si>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</si>
  <si>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</si>
  <si>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</si>
  <si>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</si>
  <si>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</si>
  <si>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</si>
  <si>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</si>
  <si>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</si>
  <si>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</si>
  <si>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</si>
  <si>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</si>
  <si>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</si>
  <si>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</si>
  <si>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</si>
  <si>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</si>
  <si>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</si>
  <si>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</si>
  <si>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</si>
  <si>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</si>
  <si>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</si>
  <si>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</si>
  <si>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</si>
  <si>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</si>
  <si>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</si>
  <si>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</si>
  <si>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</si>
  <si>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</si>
  <si>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</si>
  <si>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</si>
  <si>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</si>
  <si>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</si>
  <si>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</si>
  <si>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</si>
  <si>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</si>
  <si>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</si>
  <si>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</si>
  <si>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</si>
  <si>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</si>
  <si>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</si>
  <si>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</si>
  <si>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</si>
  <si>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</si>
  <si>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</si>
  <si>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</si>
  <si>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</si>
  <si>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</si>
  <si>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</si>
  <si>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</si>
  <si>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</si>
  <si>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</si>
  <si>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</si>
  <si>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</si>
  <si>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</si>
  <si>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</si>
  <si>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</si>
  <si>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</si>
  <si>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</si>
  <si>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</si>
  <si>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</si>
  <si>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</si>
  <si>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</si>
  <si>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</si>
  <si>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</si>
  <si>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</si>
  <si>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</si>
  <si>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</si>
  <si>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</si>
  <si>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</si>
  <si>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</si>
  <si>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</si>
  <si>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</si>
  <si>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</si>
  <si>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</si>
  <si>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</si>
  <si>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</si>
  <si>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</si>
  <si>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</si>
  <si>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</si>
  <si>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</si>
  <si>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</si>
  <si>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</si>
  <si>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</si>
  <si>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</si>
  <si>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</si>
  <si>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</si>
  <si>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</si>
  <si>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</si>
  <si>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</si>
  <si>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</si>
  <si>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</si>
  <si>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</si>
  <si>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</si>
  <si>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</si>
  <si>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</si>
  <si>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</si>
  <si>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</si>
  <si>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</si>
  <si>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</si>
  <si>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</si>
  <si>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</si>
  <si>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</si>
  <si>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</si>
  <si>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</si>
  <si>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</si>
  <si>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</si>
  <si>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</si>
  <si>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</si>
  <si>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</si>
  <si>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</si>
  <si>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</si>
  <si>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</si>
  <si>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</si>
  <si>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</si>
  <si>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</si>
  <si>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</si>
  <si>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</si>
  <si>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</si>
  <si>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</si>
  <si>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</si>
  <si>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</si>
  <si>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</si>
  <si>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</si>
  <si>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</si>
  <si>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</si>
  <si>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</si>
  <si>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</si>
  <si>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</si>
  <si>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</si>
  <si>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</si>
  <si>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</si>
  <si>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</si>
  <si>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</si>
  <si>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</si>
  <si>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</si>
  <si>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</si>
  <si>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</si>
  <si>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</si>
  <si>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</si>
  <si>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</si>
  <si>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</si>
  <si>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</si>
  <si>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</si>
  <si>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</si>
  <si>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</si>
  <si>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</si>
  <si>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</si>
  <si>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</si>
  <si>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</si>
  <si>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</si>
  <si>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</si>
  <si>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</si>
  <si>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</si>
  <si>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</si>
  <si>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</si>
  <si>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</si>
  <si>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</si>
  <si>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</si>
  <si>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</si>
  <si>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</si>
  <si>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</si>
  <si>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</si>
  <si>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</si>
  <si>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</si>
  <si>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</si>
  <si>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</si>
  <si>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</si>
  <si>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</si>
  <si>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</si>
  <si>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</si>
  <si>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</si>
  <si>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</si>
  <si>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</si>
  <si>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</si>
  <si>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</si>
  <si>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</si>
  <si>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</si>
  <si>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</si>
  <si>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</si>
  <si>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</si>
  <si>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</si>
  <si>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</si>
  <si>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</si>
  <si>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</si>
  <si>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</si>
  <si>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</si>
  <si>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</si>
  <si>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</si>
  <si>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</si>
  <si>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</si>
  <si>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</si>
  <si>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</si>
  <si>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</si>
  <si>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</si>
  <si>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</si>
  <si>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</si>
  <si>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</si>
  <si>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</si>
  <si>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</si>
  <si>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</si>
  <si>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</si>
  <si>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</si>
  <si>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</si>
  <si>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</si>
  <si>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</si>
  <si>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</si>
  <si>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</si>
  <si>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</si>
  <si>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</si>
  <si>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</si>
  <si>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</si>
  <si>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</si>
  <si>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</si>
  <si>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</si>
  <si>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</si>
  <si>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</si>
  <si>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</si>
  <si>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</si>
  <si>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</si>
  <si>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</si>
  <si>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</si>
  <si>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</si>
  <si>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</si>
  <si>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</si>
  <si>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</si>
  <si>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</si>
  <si>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</si>
  <si>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</si>
  <si>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</si>
  <si>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</si>
  <si>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</si>
  <si>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</si>
  <si>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</si>
  <si>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</si>
  <si>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</si>
  <si>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</si>
  <si>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</si>
  <si>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</si>
  <si>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</si>
  <si>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</si>
  <si>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</si>
  <si>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</si>
  <si>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</si>
  <si>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</si>
  <si>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</si>
  <si>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</si>
  <si>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</si>
  <si>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</si>
  <si>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</si>
  <si>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</si>
  <si>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</si>
  <si>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</si>
  <si>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</si>
  <si>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</si>
  <si>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</si>
  <si>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</si>
  <si>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</si>
  <si>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</si>
  <si>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</si>
  <si>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</si>
  <si>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</si>
  <si>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</si>
  <si>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</si>
  <si>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</si>
  <si>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</si>
  <si>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</si>
  <si>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</si>
  <si>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</si>
  <si>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</si>
  <si>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</si>
  <si>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</si>
  <si>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</si>
  <si>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</si>
  <si>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</si>
  <si>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</si>
  <si>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</si>
  <si>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</si>
  <si>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</si>
  <si>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</si>
  <si>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</si>
  <si>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</si>
  <si>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</si>
  <si>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</si>
  <si>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</si>
  <si>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</si>
  <si>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</si>
  <si>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</si>
  <si>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</si>
  <si>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</si>
  <si>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</si>
  <si>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</si>
  <si>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</si>
  <si>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</si>
  <si>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</si>
  <si>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</si>
  <si>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</si>
  <si>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</si>
  <si>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</si>
  <si>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</si>
  <si>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</si>
  <si>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</si>
  <si>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</si>
  <si>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</si>
  <si>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</si>
  <si>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</si>
  <si>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</si>
  <si>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</si>
  <si>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</si>
  <si>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</si>
  <si>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</si>
  <si>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</si>
  <si>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</si>
  <si>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</si>
  <si>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</si>
  <si>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</si>
  <si>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</si>
  <si>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</si>
  <si>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</si>
  <si>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</si>
  <si>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</si>
  <si>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</si>
  <si>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</si>
  <si>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</si>
  <si>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</si>
  <si>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</si>
  <si>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</si>
  <si>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</si>
  <si>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</si>
  <si>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</si>
  <si>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</si>
  <si>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</si>
  <si>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</si>
  <si>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</si>
  <si>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</si>
  <si>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</si>
  <si>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</si>
  <si>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</si>
  <si>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</si>
  <si>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</si>
  <si>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</si>
  <si>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</si>
  <si>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</si>
  <si>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</si>
  <si>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</si>
  <si>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</si>
  <si>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</si>
  <si>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</si>
  <si>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</si>
  <si>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</si>
  <si>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</si>
  <si>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</si>
  <si>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</si>
  <si>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</si>
  <si>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</si>
  <si>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</si>
  <si>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</si>
  <si>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</si>
  <si>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</si>
  <si>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</si>
  <si>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</si>
  <si>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</si>
  <si>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</si>
  <si>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</si>
  <si>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</si>
  <si>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</si>
  <si>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</si>
  <si>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</si>
  <si>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</si>
  <si>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</si>
  <si>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</si>
  <si>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</si>
  <si>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</si>
  <si>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</si>
  <si>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</si>
  <si>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</si>
  <si>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</si>
  <si>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</si>
  <si>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</si>
  <si>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</si>
  <si>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</si>
  <si>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</si>
  <si>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</si>
  <si>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</si>
  <si>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</si>
  <si>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</si>
  <si>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</si>
  <si>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</si>
  <si>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</si>
  <si>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</si>
  <si>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</si>
  <si>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</si>
  <si>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</si>
  <si>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</si>
  <si>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</si>
  <si>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</si>
  <si>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</si>
  <si>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</si>
  <si>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</si>
  <si>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</si>
  <si>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</si>
  <si>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</si>
  <si>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</si>
  <si>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</si>
  <si>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</si>
  <si>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</si>
  <si>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</si>
  <si>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</si>
  <si>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</si>
  <si>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</si>
  <si>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</si>
  <si>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</si>
  <si>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</si>
  <si>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</si>
  <si>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</si>
  <si>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</si>
  <si>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</si>
  <si>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</si>
  <si>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</si>
  <si>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</si>
  <si>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</si>
  <si>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</si>
  <si>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</si>
  <si>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</si>
  <si>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</si>
  <si>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</si>
  <si>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</si>
  <si>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</si>
  <si>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</si>
  <si>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</si>
  <si>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</si>
  <si>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</si>
  <si>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</si>
  <si>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</si>
  <si>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</si>
  <si>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</si>
  <si>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</si>
  <si>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</si>
  <si>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</si>
  <si>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</si>
  <si>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</si>
  <si>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</si>
  <si>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</si>
  <si>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</si>
  <si>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</si>
  <si>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</si>
  <si>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</si>
  <si>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</si>
  <si>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</si>
  <si>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</si>
  <si>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</si>
  <si>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</si>
  <si>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</si>
  <si>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</si>
  <si>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</si>
  <si>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</si>
  <si>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</si>
  <si>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</si>
  <si>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</si>
  <si>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</si>
  <si>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</si>
  <si>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</si>
  <si>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</si>
  <si>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</si>
  <si>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</si>
  <si>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</si>
  <si>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</si>
  <si>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</si>
  <si>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</si>
  <si>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</si>
  <si>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</si>
  <si>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</si>
  <si>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</si>
  <si>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</si>
  <si>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</si>
  <si>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</si>
  <si>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</si>
  <si>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</si>
  <si>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</si>
  <si>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</si>
  <si>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</si>
  <si>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</si>
  <si>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</si>
  <si>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</si>
  <si>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</si>
  <si>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</si>
  <si>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</si>
  <si>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</si>
  <si>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</si>
  <si>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</si>
  <si>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</si>
  <si>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</si>
  <si>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</si>
  <si>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</si>
  <si>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</si>
  <si>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</si>
  <si>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</si>
  <si>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</si>
  <si>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</si>
  <si>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</si>
  <si>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</si>
  <si>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</si>
  <si>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</si>
  <si>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</si>
  <si>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</si>
  <si>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</si>
  <si>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</si>
  <si>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</si>
  <si>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</si>
  <si>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</si>
  <si>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</si>
  <si>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</si>
  <si>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</si>
  <si>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</si>
  <si>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</si>
  <si>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</si>
  <si>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</si>
  <si>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</si>
  <si>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</si>
  <si>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</si>
  <si>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</si>
  <si>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</si>
  <si>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</si>
  <si>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</si>
  <si>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</si>
  <si>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</si>
  <si>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</si>
  <si>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</si>
  <si>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</si>
  <si>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</si>
  <si>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</si>
  <si>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</si>
  <si>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</si>
  <si>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</si>
  <si>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</si>
  <si>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</si>
  <si>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</si>
  <si>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</si>
  <si>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</si>
  <si>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</si>
  <si>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</si>
  <si>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</si>
  <si>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</si>
  <si>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</si>
  <si>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</si>
  <si>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</si>
  <si>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</si>
  <si>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</si>
  <si>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</si>
  <si>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</si>
  <si>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</si>
  <si>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</si>
  <si>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</si>
  <si>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</si>
  <si>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</si>
  <si>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</si>
  <si>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</si>
  <si>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</si>
  <si>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</si>
  <si>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</si>
  <si>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</si>
  <si>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</si>
  <si>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</si>
  <si>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</si>
  <si>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</si>
  <si>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</si>
  <si>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</si>
  <si>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</si>
  <si>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</si>
  <si>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</si>
  <si>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</si>
  <si>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</si>
  <si>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</si>
  <si>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</si>
  <si>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</si>
  <si>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</si>
  <si>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</si>
  <si>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</si>
  <si>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</si>
  <si>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</si>
  <si>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</si>
  <si>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</si>
  <si>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</si>
  <si>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</si>
  <si>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</si>
  <si>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</si>
  <si>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</si>
  <si>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</si>
  <si>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</si>
  <si>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</si>
  <si>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</si>
  <si>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</si>
  <si>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</si>
  <si>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</si>
  <si>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</si>
  <si>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</si>
  <si>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</si>
  <si>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</si>
  <si>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</si>
  <si>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</si>
  <si>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</si>
  <si>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</si>
  <si>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</si>
  <si>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</si>
  <si>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</si>
  <si>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</si>
  <si>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</si>
  <si>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</si>
  <si>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</si>
  <si>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</si>
  <si>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</si>
  <si>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</si>
  <si>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</si>
  <si>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</si>
  <si>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</si>
  <si>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</si>
  <si>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</si>
  <si>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</si>
  <si>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</si>
  <si>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</si>
  <si>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</si>
  <si>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</si>
  <si>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</si>
  <si>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</si>
  <si>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</si>
  <si>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</si>
  <si>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</si>
  <si>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</si>
  <si>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</si>
  <si>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</si>
  <si>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</si>
  <si>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</si>
  <si>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</si>
  <si>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</si>
  <si>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</si>
  <si>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</si>
  <si>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</si>
  <si>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</si>
  <si>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</si>
  <si>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</si>
  <si>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</si>
  <si>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</si>
  <si>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</si>
  <si>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</si>
  <si>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</si>
  <si>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</si>
  <si>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</si>
  <si>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</si>
  <si>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</si>
  <si>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</si>
  <si>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</si>
  <si>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</si>
  <si>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</si>
  <si>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</si>
  <si>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</si>
  <si>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</si>
  <si>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</si>
  <si>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</si>
  <si>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</si>
  <si>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</si>
  <si>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</si>
  <si>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</si>
  <si>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</si>
  <si>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</si>
  <si>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</si>
  <si>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</si>
  <si>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</si>
  <si>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</si>
  <si>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</si>
  <si>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</si>
  <si>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</si>
  <si>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</si>
  <si>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</si>
  <si>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</si>
  <si>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</si>
  <si>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</si>
  <si>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</si>
  <si>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</si>
  <si>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</si>
  <si>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</si>
  <si>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</si>
  <si>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</si>
  <si>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</si>
  <si>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</si>
  <si>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</si>
  <si>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</si>
  <si>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</si>
  <si>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</si>
  <si>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</si>
  <si>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</si>
  <si>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</si>
  <si>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</si>
  <si>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</si>
  <si>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</si>
  <si>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</si>
  <si>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</si>
  <si>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</si>
  <si>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</si>
  <si>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</si>
  <si>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</si>
  <si>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</si>
  <si>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</si>
  <si>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</si>
  <si>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</si>
  <si>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</si>
  <si>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</si>
  <si>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</si>
  <si>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</si>
  <si>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</si>
  <si>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</si>
  <si>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</si>
  <si>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</si>
  <si>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</si>
  <si>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</si>
  <si>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</si>
  <si>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</si>
  <si>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</si>
  <si>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</si>
  <si>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</si>
  <si>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</si>
  <si>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</si>
  <si>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</si>
  <si>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</si>
  <si>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</si>
  <si>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</si>
  <si>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</si>
  <si>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</si>
  <si>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</si>
  <si>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</si>
  <si>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</si>
  <si>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</si>
  <si>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</si>
  <si>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</si>
  <si>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</si>
  <si>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</si>
  <si>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</si>
  <si>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</si>
  <si>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</si>
  <si>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</si>
  <si>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</si>
  <si>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</si>
  <si>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</si>
  <si>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</si>
  <si>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</si>
  <si>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</si>
  <si>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</si>
  <si>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</si>
  <si>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</si>
  <si>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</si>
  <si>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</si>
  <si>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</si>
  <si>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</si>
  <si>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</si>
  <si>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</si>
  <si>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</si>
  <si>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</si>
  <si>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</si>
  <si>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</si>
  <si>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</si>
  <si>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</si>
  <si>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</si>
  <si>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</si>
  <si>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</si>
  <si>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</si>
  <si>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</si>
  <si>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</si>
  <si>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</si>
  <si>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</si>
  <si>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</si>
  <si>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</si>
  <si>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</si>
  <si>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</si>
  <si>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</si>
  <si>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</si>
  <si>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</si>
  <si>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</si>
  <si>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</si>
  <si>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</si>
  <si>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</si>
  <si>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</si>
  <si>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</si>
  <si>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</si>
  <si>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</si>
  <si>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</si>
  <si>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</si>
  <si>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</si>
  <si>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</si>
  <si>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</si>
  <si>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</si>
  <si>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</si>
  <si>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</si>
  <si>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</si>
  <si>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</si>
  <si>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</si>
  <si>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</si>
  <si>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</si>
  <si>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</si>
  <si>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</si>
  <si>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</si>
  <si>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</si>
  <si>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</si>
  <si>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</si>
  <si>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</si>
  <si>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</si>
  <si>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</si>
  <si>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</si>
  <si>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</si>
  <si>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</si>
  <si>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</si>
  <si>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</si>
  <si>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</si>
  <si>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</si>
  <si>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</si>
  <si>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</si>
  <si>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</si>
  <si>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</si>
  <si>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</si>
  <si>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</si>
  <si>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</si>
  <si>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</si>
  <si>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</si>
  <si>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</si>
  <si>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</si>
  <si>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</si>
  <si>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</si>
  <si>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</si>
  <si>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</si>
  <si>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</si>
  <si>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</si>
  <si>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</si>
  <si>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</si>
  <si>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</si>
  <si>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</si>
  <si>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</si>
  <si>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</si>
  <si>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</si>
  <si>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</si>
  <si>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</si>
  <si>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</si>
  <si>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</si>
  <si>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</si>
  <si>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</si>
  <si>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</si>
  <si>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</si>
  <si>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</si>
  <si>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</si>
  <si>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</si>
  <si>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</si>
  <si>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</si>
  <si>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</si>
  <si>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</si>
  <si>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</si>
  <si>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</si>
  <si>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</si>
  <si>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</si>
  <si>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</si>
  <si>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</si>
  <si>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</si>
  <si>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</si>
  <si>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</si>
  <si>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</si>
  <si>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</si>
  <si>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</si>
  <si>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</si>
  <si>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</si>
  <si>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</si>
  <si>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</si>
  <si>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</si>
  <si>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</si>
  <si>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</si>
  <si>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</si>
  <si>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</si>
  <si>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</si>
  <si>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</si>
  <si>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</si>
  <si>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</si>
  <si>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</si>
  <si>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</si>
  <si>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</si>
  <si>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</si>
  <si>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</si>
  <si>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</si>
  <si>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</si>
  <si>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</si>
  <si>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</si>
  <si>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</si>
  <si>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</si>
  <si>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</si>
  <si>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</si>
  <si>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</si>
  <si>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</si>
  <si>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</si>
  <si>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</si>
  <si>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</si>
  <si>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</si>
  <si>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</si>
  <si>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</si>
  <si>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</si>
  <si>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</si>
  <si>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</si>
  <si>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</si>
  <si>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</si>
  <si>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</si>
  <si>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</si>
  <si>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</si>
  <si>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</si>
  <si>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</si>
  <si>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</si>
  <si>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</si>
  <si>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</si>
  <si>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</si>
  <si>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</si>
  <si>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</si>
  <si>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</si>
  <si>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</si>
  <si>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</si>
  <si>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</si>
  <si>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</si>
  <si>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</si>
  <si>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</si>
  <si>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</si>
  <si>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</si>
  <si>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</si>
  <si>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</si>
  <si>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</si>
  <si>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</si>
  <si>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</si>
  <si>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</si>
  <si>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</si>
  <si>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</si>
  <si>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</si>
  <si>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</si>
  <si>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</si>
  <si>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</si>
  <si>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</si>
  <si>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</si>
  <si>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</si>
  <si>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</si>
  <si>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</si>
  <si>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</si>
  <si>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</si>
  <si>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</si>
  <si>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</si>
  <si>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</si>
  <si>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</si>
  <si>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</si>
  <si>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</si>
  <si>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</si>
  <si>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</si>
  <si>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</si>
  <si>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</si>
  <si>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</si>
  <si>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</si>
  <si>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</si>
  <si>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</si>
  <si>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</si>
  <si>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</si>
  <si>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</si>
  <si>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</si>
  <si>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</si>
  <si>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</si>
  <si>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</si>
  <si>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</si>
  <si>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</si>
  <si>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</si>
  <si>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</si>
  <si>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</si>
  <si>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</si>
  <si>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</si>
  <si>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</si>
  <si>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</si>
  <si>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</si>
  <si>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</si>
  <si>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</si>
  <si>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</si>
  <si>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</si>
  <si>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</si>
  <si>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</si>
  <si>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</si>
  <si>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</si>
  <si>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</si>
  <si>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</si>
  <si>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</si>
  <si>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</si>
  <si>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</si>
  <si>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</si>
  <si>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</si>
  <si>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</si>
  <si>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</si>
  <si>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</si>
  <si>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</si>
  <si>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</si>
  <si>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</si>
  <si>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</si>
  <si>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</si>
  <si>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</si>
  <si>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</si>
  <si>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</si>
  <si>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</si>
  <si>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</si>
  <si>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</si>
  <si>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</si>
  <si>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</si>
  <si>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</si>
  <si>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</si>
  <si>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</si>
  <si>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</si>
  <si>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</si>
  <si>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</si>
  <si>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</si>
  <si>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</si>
  <si>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</si>
  <si>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</si>
  <si>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</si>
  <si>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</si>
  <si>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</si>
  <si>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</si>
  <si>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</si>
  <si>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</si>
  <si>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</si>
  <si>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</si>
  <si>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</si>
  <si>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</si>
  <si>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</si>
  <si>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</si>
  <si>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</si>
  <si>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</si>
  <si>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</si>
  <si>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</si>
  <si>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</si>
  <si>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</si>
  <si>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</si>
  <si>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</si>
  <si>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</si>
  <si>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</si>
  <si>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</si>
  <si>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</si>
  <si>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</si>
  <si>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</si>
  <si>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</si>
  <si>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</si>
  <si>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</si>
  <si>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</si>
  <si>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</si>
  <si>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</si>
  <si>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</si>
  <si>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</si>
  <si>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</si>
  <si>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</si>
  <si>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</si>
  <si>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</si>
  <si>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</si>
  <si>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</si>
  <si>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</si>
  <si>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</si>
  <si>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</si>
  <si>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</si>
  <si>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</si>
  <si>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</si>
  <si>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</si>
  <si>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</si>
  <si>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</si>
  <si>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</si>
  <si>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</si>
  <si>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</si>
  <si>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</si>
  <si>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</si>
  <si>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</si>
  <si>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</si>
  <si>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</si>
  <si>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</si>
  <si>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</si>
  <si>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</si>
  <si>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</si>
  <si>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</si>
  <si>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</si>
  <si>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</si>
  <si>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</si>
  <si>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</si>
  <si>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</si>
  <si>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</si>
  <si>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</si>
  <si>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</si>
  <si>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</si>
  <si>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</si>
  <si>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</si>
  <si>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</si>
  <si>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</si>
  <si>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</si>
  <si>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</si>
  <si>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</si>
  <si>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</si>
  <si>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</si>
  <si>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</si>
  <si>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</si>
  <si>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</si>
  <si>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</si>
  <si>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</si>
  <si>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</si>
  <si>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</si>
  <si>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</si>
  <si>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</si>
  <si>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</si>
  <si>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</si>
  <si>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</si>
  <si>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</si>
  <si>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</si>
  <si>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</si>
  <si>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</si>
  <si>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</si>
  <si>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</si>
  <si>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</si>
  <si>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</si>
  <si>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</si>
  <si>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</si>
  <si>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</si>
  <si>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</si>
  <si>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</si>
  <si>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</si>
  <si>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</si>
  <si>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</si>
  <si>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</si>
  <si>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</si>
  <si>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</si>
  <si>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</si>
  <si>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</si>
  <si>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</si>
  <si>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</si>
  <si>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</si>
  <si>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</si>
  <si>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</si>
  <si>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</si>
  <si>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</si>
  <si>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</si>
  <si>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</si>
  <si>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</si>
  <si>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</si>
  <si>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</si>
  <si>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</si>
  <si>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</si>
  <si>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</si>
  <si>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</si>
  <si>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</si>
  <si>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</si>
  <si>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</si>
  <si>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</si>
  <si>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</si>
  <si>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</si>
  <si>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</si>
  <si>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</si>
  <si>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</si>
  <si>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</si>
  <si>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</si>
  <si>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</si>
  <si>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</si>
  <si>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</si>
  <si>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</si>
  <si>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</si>
  <si>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</si>
  <si>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</si>
  <si>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</si>
  <si>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</si>
  <si>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</si>
  <si>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</si>
  <si>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</si>
  <si>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</si>
  <si>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</si>
  <si>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</si>
  <si>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</si>
  <si>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</si>
  <si>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</si>
  <si>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</si>
  <si>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</si>
  <si>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</si>
  <si>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</si>
  <si>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</si>
  <si>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</si>
  <si>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</si>
  <si>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</si>
  <si>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</si>
  <si>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</si>
  <si>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</si>
  <si>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</si>
  <si>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</si>
  <si>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</si>
  <si>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</si>
  <si>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</si>
  <si>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</si>
  <si>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</si>
  <si>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</si>
  <si>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</si>
  <si>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</si>
  <si>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</si>
  <si>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</si>
  <si>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</si>
  <si>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</si>
  <si>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</si>
  <si>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</si>
  <si>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</si>
  <si>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</si>
  <si>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</si>
  <si>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</si>
  <si>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</si>
  <si>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</si>
  <si>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</si>
  <si>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</si>
  <si>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</si>
  <si>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</si>
  <si>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</si>
  <si>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</si>
  <si>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</si>
  <si>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</si>
  <si>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</si>
  <si>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</si>
  <si>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</si>
  <si>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</si>
  <si>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</si>
  <si>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</si>
  <si>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</si>
  <si>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</si>
  <si>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</si>
  <si>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</si>
  <si>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</si>
  <si>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</si>
  <si>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</si>
  <si>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</si>
  <si>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</si>
  <si>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</si>
  <si>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</si>
  <si>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</si>
  <si>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</si>
  <si>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</si>
  <si>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</si>
  <si>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</si>
  <si>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</si>
  <si>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</si>
  <si>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</si>
  <si>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</si>
  <si>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</si>
  <si>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</si>
  <si>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</si>
  <si>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</si>
  <si>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</si>
  <si>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</si>
  <si>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</si>
  <si>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</si>
  <si>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</si>
  <si>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</si>
  <si>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</si>
  <si>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</si>
  <si>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</si>
  <si>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</si>
  <si>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</si>
  <si>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</si>
  <si>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</si>
  <si>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</si>
  <si>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</si>
  <si>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</si>
  <si>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</si>
  <si>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</si>
  <si>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</si>
  <si>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</si>
  <si>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</si>
  <si>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</si>
  <si>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</si>
  <si>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</si>
  <si>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</si>
  <si>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</si>
  <si>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</si>
  <si>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</si>
  <si>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</si>
  <si>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</si>
  <si>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</si>
  <si>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</si>
  <si>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</si>
  <si>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</si>
  <si>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</si>
  <si>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</si>
  <si>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</si>
  <si>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</si>
  <si>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</si>
  <si>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</si>
  <si>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</si>
  <si>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</si>
  <si>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</si>
  <si>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</si>
  <si>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</si>
  <si>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</si>
  <si>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</si>
  <si>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</si>
  <si>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</si>
  <si>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</si>
  <si>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</si>
  <si>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</si>
  <si>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</si>
  <si>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</si>
  <si>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</si>
  <si>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</si>
  <si>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</si>
  <si>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</si>
  <si>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</si>
  <si>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</si>
  <si>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</si>
  <si>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</si>
  <si>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</si>
  <si>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</si>
  <si>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</si>
  <si>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</si>
  <si>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</si>
  <si>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</si>
  <si>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</si>
  <si>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</si>
  <si>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</si>
  <si>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</si>
  <si>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</si>
  <si>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</si>
  <si>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</si>
  <si>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</si>
  <si>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</si>
  <si>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</si>
  <si>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</si>
  <si>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</si>
  <si>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</si>
  <si>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</si>
  <si>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</si>
  <si>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</si>
  <si>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</si>
  <si>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</si>
  <si>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</si>
  <si>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</si>
  <si>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</si>
  <si>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</si>
  <si>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</si>
  <si>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</si>
  <si>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</si>
  <si>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</si>
  <si>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</si>
  <si>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</si>
  <si>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</si>
  <si>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</si>
  <si>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</si>
  <si>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</si>
  <si>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</si>
  <si>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</si>
  <si>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</si>
  <si>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</si>
  <si>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</si>
  <si>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</si>
  <si>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</si>
  <si>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</si>
  <si>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</si>
  <si>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</si>
  <si>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</si>
  <si>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</si>
  <si>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</si>
  <si>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</si>
  <si>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</si>
  <si>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</si>
  <si>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</si>
  <si>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</si>
  <si>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</si>
  <si>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</si>
  <si>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</si>
  <si>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</si>
  <si>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</si>
  <si>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</si>
  <si>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</si>
  <si>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</si>
  <si>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</si>
  <si>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</si>
  <si>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</si>
  <si>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</si>
  <si>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</si>
  <si>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</si>
  <si>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</si>
  <si>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</si>
  <si>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</si>
  <si>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</si>
  <si>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</si>
  <si>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</si>
  <si>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</si>
  <si>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</si>
  <si>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</si>
  <si>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</si>
  <si>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</si>
  <si>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</si>
  <si>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</si>
  <si>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</si>
  <si>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</si>
  <si>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</si>
  <si>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</si>
  <si>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</si>
  <si>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</si>
  <si>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</si>
  <si>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</si>
  <si>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</si>
  <si>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</si>
  <si>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</si>
  <si>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</si>
  <si>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</si>
  <si>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</si>
  <si>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</si>
  <si>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</si>
  <si>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</si>
  <si>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</si>
  <si>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</si>
  <si>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</si>
  <si>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</si>
  <si>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</si>
  <si>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</si>
  <si>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</si>
  <si>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</si>
  <si>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</si>
  <si>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</si>
  <si>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</si>
  <si>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</si>
  <si>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</si>
  <si>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</si>
  <si>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</si>
  <si>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</si>
  <si>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</si>
  <si>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</si>
  <si>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</si>
  <si>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</si>
  <si>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</si>
  <si>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</si>
  <si>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</si>
  <si>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</si>
  <si>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</si>
  <si>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</si>
  <si>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</si>
  <si>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</si>
  <si>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</si>
  <si>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</si>
  <si>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</si>
  <si>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</si>
  <si>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</si>
  <si>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</si>
  <si>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</si>
  <si>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</si>
  <si>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</si>
  <si>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</si>
  <si>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</si>
  <si>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</si>
  <si>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</si>
  <si>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</si>
  <si>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</si>
  <si>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</si>
  <si>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</si>
  <si>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</si>
  <si>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</si>
  <si>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</si>
  <si>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</si>
  <si>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</si>
  <si>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</si>
  <si>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</si>
  <si>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</si>
  <si>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</si>
  <si>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</si>
  <si>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</si>
  <si>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</si>
  <si>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</si>
  <si>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</si>
  <si>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</si>
  <si>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</si>
  <si>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</si>
  <si>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</si>
  <si>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</si>
  <si>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</si>
  <si>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</si>
  <si>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</si>
  <si>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</si>
  <si>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</si>
  <si>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</si>
  <si>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</si>
  <si>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</si>
  <si>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</si>
  <si>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</si>
  <si>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</si>
  <si>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</si>
  <si>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</si>
  <si>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</si>
  <si>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</si>
  <si>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</si>
  <si>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</si>
  <si>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</si>
  <si>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</si>
  <si>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</si>
  <si>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</si>
  <si>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</si>
  <si>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</si>
  <si>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</si>
  <si>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</si>
  <si>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</si>
  <si>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</si>
  <si>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</si>
  <si>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</si>
  <si>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</si>
  <si>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</si>
  <si>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</si>
  <si>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</si>
  <si>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</si>
  <si>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</si>
  <si>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</si>
  <si>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</si>
  <si>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</si>
  <si>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</si>
  <si>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</si>
  <si>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</si>
  <si>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</si>
  <si>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</si>
  <si>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</si>
  <si>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</si>
  <si>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</si>
  <si>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</si>
  <si>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</si>
  <si>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</si>
  <si>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</si>
  <si>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</si>
  <si>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</si>
  <si>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</si>
  <si>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</si>
  <si>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</si>
  <si>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</si>
  <si>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</si>
  <si>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</si>
  <si>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</si>
  <si>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</si>
  <si>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</si>
  <si>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</si>
  <si>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</si>
  <si>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</si>
  <si>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</si>
  <si>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</si>
  <si>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</si>
  <si>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</si>
  <si>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</si>
  <si>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</si>
  <si>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</si>
  <si>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</si>
  <si>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</si>
  <si>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</si>
  <si>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</si>
  <si>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</si>
  <si>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</si>
  <si>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</si>
  <si>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</si>
  <si>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</si>
  <si>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</si>
  <si>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</si>
  <si>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</si>
  <si>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</si>
  <si>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</si>
  <si>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</si>
  <si>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</si>
  <si>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</si>
  <si>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</si>
  <si>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</si>
  <si>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</si>
  <si>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</si>
  <si>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</si>
  <si>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</si>
  <si>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</si>
  <si>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</si>
  <si>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</si>
  <si>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</si>
  <si>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</si>
  <si>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</si>
  <si>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</si>
  <si>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</si>
  <si>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</si>
  <si>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</si>
  <si>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</si>
  <si>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</si>
  <si>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</si>
  <si>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</si>
  <si>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</si>
  <si>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</si>
  <si>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</si>
  <si>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</si>
  <si>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</si>
  <si>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</si>
  <si>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</si>
  <si>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</si>
  <si>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</si>
  <si>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</si>
  <si>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</si>
  <si>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</si>
  <si>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</si>
  <si>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</si>
  <si>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</si>
  <si>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</si>
  <si>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</si>
  <si>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</si>
  <si>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</si>
  <si>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</si>
  <si>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</si>
  <si>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</si>
  <si>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</si>
  <si>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</si>
  <si>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</si>
  <si>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</si>
  <si>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</si>
  <si>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</si>
  <si>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</si>
  <si>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</si>
  <si>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</si>
  <si>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</si>
  <si>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</si>
  <si>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</si>
  <si>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</si>
  <si>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</si>
  <si>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</si>
  <si>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</si>
  <si>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</si>
  <si>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</si>
  <si>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</si>
  <si>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</si>
  <si>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</si>
  <si>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</si>
  <si>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</si>
  <si>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</si>
  <si>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</si>
  <si>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</si>
  <si>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</si>
  <si>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</si>
  <si>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</si>
  <si>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</si>
  <si>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</si>
  <si>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</si>
  <si>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</si>
  <si>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</si>
  <si>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</si>
  <si>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</si>
  <si>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</si>
  <si>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</si>
  <si>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</si>
  <si>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</si>
  <si>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</si>
  <si>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</si>
  <si>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</si>
  <si>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</si>
  <si>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</si>
  <si>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</si>
  <si>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</si>
  <si>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</si>
  <si>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</si>
  <si>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</si>
  <si>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</si>
  <si>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</si>
  <si>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</si>
  <si>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</si>
  <si>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</si>
  <si>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</si>
  <si>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</si>
  <si>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</si>
  <si>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</si>
  <si>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</si>
  <si>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</si>
  <si>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</si>
  <si>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</si>
  <si>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</si>
  <si>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</si>
  <si>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</si>
  <si>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</si>
  <si>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</si>
  <si>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</si>
  <si>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</si>
  <si>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</si>
  <si>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</si>
  <si>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</si>
  <si>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</si>
  <si>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</si>
  <si>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</si>
  <si>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</si>
  <si>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</si>
  <si>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</si>
  <si>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</si>
  <si>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</si>
  <si>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</si>
  <si>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</si>
  <si>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</si>
  <si>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</si>
  <si>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</si>
  <si>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</si>
  <si>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</si>
  <si>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</si>
  <si>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</si>
  <si>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</si>
  <si>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</si>
  <si>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</si>
  <si>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</si>
  <si>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</si>
  <si>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</si>
  <si>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</si>
  <si>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</si>
  <si>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</si>
  <si>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</si>
  <si>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</si>
  <si>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</si>
  <si>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</si>
  <si>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</si>
  <si>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</si>
  <si>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</si>
  <si>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</si>
  <si>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</si>
  <si>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</si>
  <si>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</si>
  <si>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</si>
  <si>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</si>
  <si>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</si>
  <si>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</si>
  <si>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</si>
  <si>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</si>
  <si>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</si>
  <si>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</si>
  <si>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</si>
  <si>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</si>
  <si>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</si>
  <si>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</si>
  <si>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</si>
  <si>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</si>
  <si>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</si>
  <si>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</si>
  <si>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</si>
  <si>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</si>
  <si>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</si>
  <si>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</si>
  <si>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</si>
  <si>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</si>
  <si>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</si>
  <si>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</si>
  <si>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</si>
  <si>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</si>
  <si>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</si>
  <si>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</si>
  <si>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</si>
  <si>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</si>
  <si>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</si>
  <si>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</si>
  <si>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</si>
  <si>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</si>
  <si>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</si>
  <si>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</si>
  <si>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</si>
  <si>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</si>
  <si>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</si>
  <si>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</si>
  <si>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</si>
  <si>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</si>
  <si>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</si>
  <si>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</si>
  <si>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</si>
  <si>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</si>
  <si>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</si>
  <si>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</si>
  <si>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</si>
  <si>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</si>
  <si>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</si>
  <si>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</si>
  <si>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</si>
  <si>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</si>
  <si>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</si>
  <si>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</si>
  <si>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</si>
  <si>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</si>
  <si>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</si>
  <si>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</si>
  <si>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</si>
  <si>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</si>
  <si>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</si>
  <si>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</si>
  <si>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</si>
  <si>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</si>
  <si>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</si>
  <si>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</si>
  <si>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</si>
  <si>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</si>
  <si>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</si>
  <si>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</si>
  <si>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</si>
  <si>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</si>
  <si>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</si>
  <si>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</si>
  <si>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</si>
  <si>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</si>
  <si>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</si>
  <si>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</si>
  <si>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</si>
  <si>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</si>
  <si>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</si>
  <si>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</si>
  <si>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</si>
  <si>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</si>
  <si>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</si>
  <si>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</si>
  <si>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</si>
  <si>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</si>
  <si>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</si>
  <si>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</si>
  <si>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</si>
  <si>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</si>
  <si>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</si>
  <si>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</si>
  <si>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</si>
  <si>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</si>
  <si>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</si>
  <si>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</si>
  <si>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</si>
  <si>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</si>
  <si>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</si>
  <si>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</si>
  <si>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</si>
  <si>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</si>
  <si>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</si>
  <si>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</si>
  <si>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</si>
  <si>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</si>
  <si>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</si>
  <si>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</si>
  <si>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</si>
  <si>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</si>
  <si>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</si>
  <si>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</si>
  <si>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</si>
  <si>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</si>
  <si>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</si>
  <si>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</si>
  <si>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</si>
  <si>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</si>
  <si>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</si>
  <si>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</si>
  <si>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</si>
  <si>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</si>
  <si>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</si>
  <si>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</si>
  <si>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</si>
  <si>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</si>
  <si>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</si>
  <si>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</si>
  <si>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</si>
  <si>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</si>
  <si>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</si>
  <si>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</si>
  <si>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</si>
  <si>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</si>
  <si>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</si>
  <si>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</si>
  <si>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</si>
  <si>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</si>
  <si>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</si>
  <si>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</si>
  <si>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</si>
  <si>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</si>
  <si>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</si>
  <si>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</si>
  <si>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</si>
  <si>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</si>
  <si>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</si>
  <si>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</si>
  <si>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</si>
  <si>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</si>
  <si>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</si>
  <si>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</si>
  <si>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</si>
  <si>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</si>
  <si>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</si>
  <si>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</si>
  <si>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</si>
  <si>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</si>
  <si>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</si>
  <si>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</si>
  <si>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</si>
  <si>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</si>
  <si>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</si>
  <si>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</si>
  <si>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</si>
  <si>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</si>
  <si>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</si>
  <si>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</si>
  <si>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</si>
  <si>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</si>
  <si>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</si>
  <si>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</si>
  <si>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</si>
  <si>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</si>
  <si>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</si>
  <si>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</si>
  <si>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</si>
  <si>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</si>
  <si>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</si>
  <si>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</si>
  <si>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</si>
  <si>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</si>
  <si>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</si>
  <si>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</si>
  <si>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</si>
  <si>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</si>
  <si>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</si>
  <si>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</si>
  <si>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</si>
  <si>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</si>
  <si>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</si>
  <si>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</si>
  <si>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</si>
  <si>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</si>
  <si>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</si>
  <si>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</si>
  <si>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</si>
  <si>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</si>
  <si>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</si>
  <si>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</si>
  <si>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</si>
  <si>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</si>
  <si>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</si>
  <si>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</si>
  <si>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</si>
  <si>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</si>
  <si>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</si>
  <si>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</si>
  <si>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</si>
  <si>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</si>
  <si>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</si>
  <si>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</si>
  <si>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</si>
  <si>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</si>
  <si>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</si>
  <si>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</si>
  <si>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</si>
  <si>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</si>
  <si>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</si>
  <si>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</si>
  <si>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</si>
  <si>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</si>
  <si>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</si>
  <si>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</si>
  <si>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</si>
  <si>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</si>
  <si>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</si>
  <si>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</si>
  <si>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</si>
  <si>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</si>
  <si>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</si>
  <si>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</si>
  <si>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</si>
  <si>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</si>
  <si>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</si>
  <si>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</si>
  <si>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</si>
  <si>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</si>
  <si>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</si>
  <si>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</si>
  <si>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</si>
  <si>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</si>
  <si>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</si>
  <si>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</si>
  <si>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</si>
  <si>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</si>
  <si>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</si>
  <si>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</si>
  <si>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</si>
  <si>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</si>
  <si>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</si>
  <si>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</si>
  <si>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</si>
  <si>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</si>
  <si>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</si>
  <si>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</si>
  <si>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</si>
  <si>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</si>
  <si>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</si>
  <si>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</si>
  <si>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</si>
  <si>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</si>
  <si>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</si>
  <si>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</si>
  <si>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</si>
  <si>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</si>
  <si>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</si>
  <si>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</si>
  <si>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</si>
  <si>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</si>
  <si>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</si>
  <si>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</si>
  <si>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</si>
  <si>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</si>
  <si>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</si>
  <si>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</si>
  <si>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</si>
  <si>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</si>
  <si>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</si>
  <si>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</si>
  <si>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</si>
  <si>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</si>
  <si>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</si>
  <si>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</si>
  <si>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</si>
  <si>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</si>
  <si>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</si>
  <si>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</si>
  <si>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</si>
  <si>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</si>
  <si>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</si>
  <si>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</si>
  <si>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</si>
  <si>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</si>
  <si>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</si>
  <si>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</si>
  <si>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</si>
  <si>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</si>
  <si>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</si>
  <si>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</si>
  <si>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</si>
  <si>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</si>
  <si>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</si>
  <si>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</si>
  <si>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</si>
  <si>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</si>
  <si>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</si>
  <si>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</si>
  <si>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</si>
  <si>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</si>
  <si>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</si>
  <si>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</si>
  <si>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</si>
  <si>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</si>
  <si>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</si>
  <si>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</si>
  <si>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</si>
  <si>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</si>
  <si>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</si>
  <si>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</si>
  <si>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</si>
  <si>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</si>
  <si>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</si>
  <si>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</si>
  <si>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</si>
  <si>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</si>
  <si>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</si>
  <si>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</si>
  <si>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</si>
  <si>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</si>
  <si>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</si>
  <si>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</si>
  <si>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</si>
  <si>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</si>
  <si>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</si>
  <si>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</si>
  <si>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</si>
  <si>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</si>
  <si>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</si>
  <si>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</si>
  <si>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</si>
  <si>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</si>
  <si>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</si>
  <si>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</si>
  <si>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</si>
  <si>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</si>
  <si>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</si>
  <si>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</si>
  <si>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</si>
  <si>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</si>
  <si>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</si>
  <si>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</si>
  <si>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</si>
  <si>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</si>
  <si>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</si>
  <si>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</si>
  <si>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</si>
  <si>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</si>
  <si>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</si>
  <si>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</si>
  <si>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</si>
  <si>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</si>
  <si>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</si>
  <si>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</si>
  <si>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</si>
  <si>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</si>
  <si>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</si>
  <si>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</si>
  <si>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</si>
  <si>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</si>
  <si>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</si>
  <si>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</si>
  <si>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</si>
  <si>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</si>
  <si>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</si>
  <si>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</si>
  <si>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</si>
  <si>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</si>
  <si>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</si>
  <si>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</si>
  <si>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</si>
  <si>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</si>
  <si>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</si>
  <si>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</si>
  <si>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</si>
  <si>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</si>
  <si>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</si>
  <si>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</si>
  <si>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</si>
  <si>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</si>
  <si>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</si>
  <si>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</si>
  <si>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</si>
  <si>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</si>
  <si>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</si>
  <si>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</si>
  <si>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</si>
  <si>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</si>
  <si>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</si>
  <si>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</si>
  <si>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</si>
  <si>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</si>
  <si>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</si>
  <si>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</si>
  <si>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</si>
  <si>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</si>
  <si>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</si>
  <si>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</si>
  <si>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</si>
  <si>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</si>
  <si>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</si>
  <si>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</si>
  <si>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</si>
  <si>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</si>
  <si>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</si>
  <si>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</si>
  <si>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</si>
  <si>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</si>
  <si>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</si>
  <si>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</si>
  <si>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</si>
  <si>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</si>
  <si>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</si>
  <si>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</si>
  <si>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</si>
  <si>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</si>
  <si>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</si>
  <si>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</si>
  <si>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</si>
  <si>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</si>
  <si>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</si>
  <si>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</si>
  <si>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</si>
  <si>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</si>
  <si>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</si>
  <si>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</si>
  <si>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</si>
  <si>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</si>
  <si>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</si>
  <si>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</si>
  <si>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</si>
  <si>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</si>
  <si>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</si>
  <si>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</si>
  <si>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</si>
  <si>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</si>
  <si>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</si>
  <si>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</si>
  <si>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</si>
  <si>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</si>
  <si>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</si>
  <si>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</si>
  <si>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</si>
  <si>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</si>
  <si>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</si>
  <si>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</si>
  <si>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</si>
  <si>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</si>
  <si>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</si>
  <si>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</si>
  <si>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</si>
  <si>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</si>
  <si>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</si>
  <si>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</si>
  <si>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</si>
  <si>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</si>
  <si>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</si>
  <si>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</si>
  <si>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</si>
  <si>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</si>
  <si>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</si>
  <si>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</si>
  <si>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</si>
  <si>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</si>
  <si>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</si>
  <si>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</si>
  <si>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</si>
  <si>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</si>
  <si>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</si>
  <si>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</si>
  <si>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</si>
  <si>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</si>
  <si>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</si>
  <si>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</si>
  <si>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</si>
  <si>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</si>
  <si>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</si>
  <si>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</si>
  <si>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</si>
  <si>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</si>
  <si>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</si>
  <si>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</si>
  <si>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</si>
  <si>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</si>
  <si>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</si>
  <si>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</si>
  <si>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</si>
  <si>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</si>
  <si>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</si>
  <si>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</si>
  <si>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</si>
  <si>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</si>
  <si>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</si>
  <si>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</si>
  <si>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</si>
  <si>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</si>
  <si>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</si>
  <si>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</si>
  <si>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</si>
  <si>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</si>
  <si>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</si>
  <si>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</si>
  <si>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</si>
  <si>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</si>
  <si>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</si>
  <si>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</si>
  <si>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</si>
  <si>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</si>
  <si>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</si>
  <si>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</si>
  <si>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</si>
  <si>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</si>
  <si>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</si>
  <si>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</si>
  <si>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</si>
  <si>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</si>
  <si>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</si>
  <si>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</si>
  <si>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</si>
  <si>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</si>
  <si>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</si>
  <si>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</si>
  <si>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</si>
  <si>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</si>
  <si>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</si>
  <si>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</si>
  <si>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</si>
  <si>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</si>
  <si>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</si>
  <si>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</si>
  <si>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</si>
  <si>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</si>
  <si>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</si>
  <si>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</si>
  <si>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</si>
  <si>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</si>
  <si>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</si>
  <si>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</si>
  <si>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</si>
  <si>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</si>
  <si>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</si>
  <si>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</si>
  <si>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</si>
  <si>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</si>
  <si>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</si>
  <si>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</si>
  <si>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</si>
  <si>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</si>
  <si>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</si>
  <si>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</si>
  <si>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</si>
  <si>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</si>
  <si>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</si>
  <si>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</si>
  <si>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</si>
  <si>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</si>
  <si>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</si>
  <si>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</si>
  <si>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</si>
  <si>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</si>
  <si>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</si>
  <si>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</si>
  <si>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</si>
  <si>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</si>
  <si>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</si>
  <si>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</si>
  <si>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</si>
  <si>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</si>
  <si>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</si>
  <si>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</si>
  <si>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</si>
  <si>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</si>
  <si>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</si>
  <si>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</si>
  <si>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</si>
  <si>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</si>
  <si>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</si>
  <si>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</si>
  <si>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</si>
  <si>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</si>
  <si>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</si>
  <si>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</si>
  <si>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</si>
  <si>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</si>
  <si>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</si>
  <si>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</si>
  <si>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</si>
  <si>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</si>
  <si>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</si>
  <si>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</si>
  <si>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</si>
  <si>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</si>
  <si>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</si>
  <si>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</si>
  <si>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</si>
  <si>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</si>
  <si>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</si>
  <si>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</si>
  <si>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</si>
  <si>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</si>
  <si>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</si>
  <si>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</si>
  <si>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</si>
  <si>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</si>
  <si>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</si>
  <si>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</si>
  <si>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</si>
  <si>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</si>
  <si>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</si>
  <si>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</si>
  <si>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</si>
  <si>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</si>
  <si>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</si>
  <si>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</si>
  <si>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</si>
  <si>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</si>
  <si>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</si>
  <si>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</si>
  <si>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</si>
  <si>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</si>
  <si>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</si>
  <si>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</si>
  <si>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</si>
  <si>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</si>
  <si>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</si>
  <si>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</si>
  <si>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</si>
  <si>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</si>
  <si>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</si>
  <si>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</si>
  <si>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</si>
  <si>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</si>
  <si>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</si>
  <si>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</si>
  <si>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</si>
  <si>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</si>
  <si>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</si>
  <si>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</si>
  <si>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</si>
  <si>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</si>
  <si>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</si>
  <si>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</si>
  <si>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</si>
  <si>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</si>
  <si>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</si>
  <si>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</si>
  <si>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</si>
  <si>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</si>
  <si>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</si>
  <si>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</si>
  <si>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</si>
  <si>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</si>
  <si>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</si>
  <si>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</si>
  <si>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</si>
  <si>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</si>
  <si>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</si>
  <si>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</si>
  <si>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</si>
  <si>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</si>
  <si>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</si>
  <si>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</si>
  <si>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</si>
  <si>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</si>
  <si>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</si>
  <si>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</si>
  <si>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</si>
  <si>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</si>
  <si>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</si>
  <si>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</si>
  <si>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</si>
  <si>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</si>
  <si>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</si>
  <si>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</si>
  <si>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</si>
  <si>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</si>
  <si>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</si>
  <si>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</si>
  <si>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</si>
  <si>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</si>
  <si>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</si>
  <si>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</si>
  <si>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</si>
  <si>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</si>
  <si>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</si>
  <si>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</si>
  <si>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</si>
  <si>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</si>
  <si>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</si>
  <si>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</si>
  <si>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</si>
  <si>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</si>
  <si>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</si>
  <si>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</si>
  <si>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</si>
  <si>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</si>
  <si>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</si>
  <si>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</si>
  <si>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</si>
  <si>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</si>
  <si>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</si>
  <si>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</si>
  <si>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</si>
  <si>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</si>
  <si>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</si>
  <si>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</si>
  <si>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</si>
  <si>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</si>
  <si>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</si>
  <si>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</si>
  <si>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</si>
  <si>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</si>
  <si>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</si>
  <si>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</si>
  <si>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</si>
  <si>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</si>
  <si>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</si>
  <si>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</si>
  <si>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</si>
  <si>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</si>
  <si>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</si>
  <si>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</si>
  <si>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</si>
  <si>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</si>
  <si>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</si>
  <si>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</si>
  <si>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</si>
  <si>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</si>
  <si>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</si>
  <si>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</si>
  <si>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</si>
  <si>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</si>
  <si>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</si>
  <si>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</si>
  <si>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</si>
  <si>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</si>
  <si>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</si>
  <si>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</si>
  <si>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</si>
  <si>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</si>
  <si>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</si>
  <si>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</si>
  <si>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</si>
  <si>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</si>
  <si>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</si>
  <si>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</si>
  <si>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</si>
  <si>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</si>
  <si>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</si>
  <si>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</si>
  <si>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</si>
  <si>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</si>
  <si>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</si>
  <si>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</si>
  <si>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</si>
  <si>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</si>
  <si>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</si>
  <si>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</si>
  <si>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</si>
  <si>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</si>
  <si>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</si>
  <si>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</si>
  <si>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</si>
  <si>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</si>
  <si>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</si>
  <si>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</si>
  <si>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</si>
  <si>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</si>
  <si>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</si>
  <si>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</si>
  <si>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</si>
  <si>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</si>
  <si>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</si>
  <si>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</si>
  <si>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</si>
  <si>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</si>
  <si>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</si>
  <si>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</si>
  <si>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</si>
  <si>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</si>
  <si>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</si>
  <si>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</si>
  <si>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</si>
  <si>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</si>
  <si>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</si>
  <si>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</si>
  <si>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</si>
  <si>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</si>
  <si>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</si>
  <si>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</si>
  <si>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</si>
  <si>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</si>
  <si>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</si>
  <si>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</si>
  <si>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</si>
  <si>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</si>
  <si>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</si>
  <si>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</si>
  <si>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</si>
  <si>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</si>
  <si>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</si>
  <si>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</si>
  <si>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</si>
  <si>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</si>
  <si>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</si>
  <si>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</si>
  <si>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</si>
  <si>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</si>
  <si>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</si>
  <si>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</si>
  <si>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</si>
  <si>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</si>
  <si>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</si>
  <si>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</si>
  <si>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</si>
  <si>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</si>
  <si>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</si>
  <si>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</si>
  <si>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</si>
  <si>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</si>
  <si>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</si>
  <si>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</si>
  <si>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</si>
  <si>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</si>
  <si>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</si>
  <si>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</si>
  <si>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</si>
  <si>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</si>
  <si>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</si>
  <si>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</si>
  <si>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</si>
  <si>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</si>
  <si>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</si>
  <si>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</si>
  <si>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</si>
  <si>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</si>
  <si>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</si>
  <si>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</si>
  <si>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</si>
  <si>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</si>
  <si>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</si>
  <si>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</si>
  <si>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</si>
  <si>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</si>
  <si>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</si>
  <si>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</si>
  <si>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</si>
  <si>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</si>
  <si>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</si>
  <si>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</si>
  <si>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</si>
  <si>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</si>
  <si>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</si>
  <si>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</si>
  <si>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</si>
  <si>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</si>
  <si>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</si>
  <si>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</si>
  <si>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</si>
  <si>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</si>
  <si>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</si>
  <si>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</si>
  <si>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</si>
  <si>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</si>
  <si>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</si>
  <si>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</si>
  <si>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</si>
  <si>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</si>
  <si>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</si>
  <si>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</si>
  <si>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</si>
  <si>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</si>
  <si>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</si>
  <si>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</si>
  <si>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</si>
  <si>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</si>
  <si>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</si>
  <si>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</si>
  <si>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</si>
  <si>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</si>
  <si>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</si>
  <si>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</si>
  <si>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</si>
  <si>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</si>
  <si>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</si>
  <si>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</si>
  <si>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</si>
  <si>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</si>
  <si>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</si>
  <si>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</si>
  <si>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</si>
  <si>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</si>
  <si>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</si>
  <si>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</si>
  <si>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</si>
  <si>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</si>
  <si>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</si>
  <si>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</si>
  <si>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</si>
  <si>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</si>
  <si>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</si>
  <si>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</si>
  <si>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</si>
  <si>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</si>
  <si>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</si>
  <si>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</si>
  <si>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</si>
  <si>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</si>
  <si>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</si>
  <si>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</si>
  <si>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</si>
  <si>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</si>
  <si>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</si>
  <si>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</si>
  <si>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</si>
  <si>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</si>
  <si>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</si>
  <si>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</si>
  <si>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</si>
  <si>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</si>
  <si>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</si>
  <si>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</si>
  <si>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</si>
  <si>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</si>
  <si>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</si>
  <si>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</si>
  <si>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</si>
  <si>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</si>
  <si>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</si>
  <si>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</si>
  <si>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</si>
  <si>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</si>
  <si>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</si>
  <si>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</si>
  <si>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</si>
  <si>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</si>
  <si>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</si>
  <si>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</si>
  <si>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</si>
  <si>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</si>
  <si>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</si>
  <si>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</si>
  <si>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</si>
  <si>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</si>
  <si>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</si>
  <si>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</si>
  <si>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</si>
  <si>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</si>
  <si>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</si>
  <si>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</si>
  <si>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</si>
  <si>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</si>
  <si>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</si>
  <si>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</si>
  <si>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</si>
  <si>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</si>
  <si>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</si>
  <si>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</si>
  <si>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</si>
  <si>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</si>
  <si>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</si>
  <si>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</si>
  <si>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</si>
  <si>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</si>
  <si>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</si>
  <si>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</si>
  <si>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</si>
  <si>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</si>
  <si>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</si>
  <si>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</si>
  <si>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</si>
  <si>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</si>
  <si>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</si>
  <si>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</si>
  <si>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</si>
  <si>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</si>
  <si>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</si>
  <si>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</si>
  <si>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</si>
  <si>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</si>
  <si>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</si>
  <si>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</si>
  <si>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</si>
  <si>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</si>
  <si>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</si>
  <si>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</si>
  <si>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</si>
  <si>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</si>
  <si>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</si>
  <si>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</si>
  <si>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</si>
  <si>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</si>
  <si>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</si>
  <si>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</si>
  <si>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</si>
  <si>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</si>
  <si>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</si>
  <si>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</si>
  <si>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</si>
  <si>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</si>
  <si>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</si>
  <si>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</si>
  <si>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</si>
  <si>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</si>
  <si>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</si>
  <si>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</si>
  <si>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</si>
  <si>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</si>
  <si>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</si>
  <si>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</si>
  <si>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</si>
  <si>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</si>
  <si>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</si>
  <si>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</si>
  <si>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</si>
  <si>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</si>
  <si>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</si>
  <si>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</si>
  <si>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</si>
  <si>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</si>
  <si>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</si>
  <si>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</si>
  <si>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</si>
  <si>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</si>
  <si>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</si>
  <si>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</si>
  <si>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</si>
  <si>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</si>
  <si>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</si>
  <si>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</si>
  <si>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</si>
  <si>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</si>
  <si>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</si>
  <si>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</si>
  <si>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</si>
  <si>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</si>
  <si>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</si>
  <si>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</si>
  <si>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</si>
  <si>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</si>
  <si>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</si>
  <si>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</si>
  <si>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</si>
  <si>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</si>
  <si>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</si>
  <si>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</si>
  <si>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</si>
  <si>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</si>
  <si>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</si>
  <si>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</si>
  <si>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</si>
  <si>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</si>
  <si>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</si>
  <si>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</si>
  <si>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</si>
  <si>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</si>
  <si>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</si>
  <si>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</si>
  <si>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</si>
  <si>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</si>
  <si>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</si>
  <si>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</si>
  <si>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</si>
  <si>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</si>
  <si>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</si>
  <si>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</si>
  <si>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</si>
  <si>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</si>
  <si>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</si>
  <si>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</si>
  <si>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</si>
  <si>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</si>
  <si>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</si>
  <si>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</si>
  <si>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</si>
  <si>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</si>
  <si>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</si>
  <si>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</si>
  <si>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</si>
  <si>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</si>
  <si>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</si>
  <si>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</si>
  <si>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</si>
  <si>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</si>
  <si>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</si>
  <si>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</si>
  <si>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</si>
  <si>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</si>
  <si>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</si>
  <si>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</si>
  <si>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</si>
  <si>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</si>
  <si>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</si>
  <si>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</si>
  <si>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</si>
  <si>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</si>
  <si>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</si>
  <si>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</si>
  <si>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</si>
  <si>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</si>
  <si>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</si>
  <si>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</si>
  <si>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</si>
  <si>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</si>
  <si>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</si>
  <si>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</si>
  <si>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</si>
  <si>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</si>
  <si>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</si>
  <si>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</si>
  <si>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</si>
  <si>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</si>
  <si>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</si>
  <si>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</si>
  <si>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</si>
  <si>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</si>
  <si>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</si>
  <si>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</si>
  <si>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</si>
  <si>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</si>
  <si>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</si>
  <si>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</si>
  <si>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</si>
  <si>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</si>
  <si>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</si>
  <si>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</si>
  <si>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</si>
  <si>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</si>
  <si>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</si>
  <si>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</si>
  <si>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</si>
  <si>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</si>
  <si>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</si>
  <si>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</si>
  <si>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</si>
  <si>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</si>
  <si>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</si>
  <si>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</si>
  <si>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</si>
  <si>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</si>
  <si>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</si>
  <si>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</si>
  <si>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</si>
  <si>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</si>
  <si>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</si>
  <si>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</si>
  <si>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</si>
  <si>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</si>
  <si>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</si>
  <si>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</si>
  <si>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</si>
  <si>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</si>
  <si>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</si>
  <si>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</si>
  <si>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</si>
  <si>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</si>
  <si>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</si>
  <si>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</si>
  <si>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</si>
  <si>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</si>
  <si>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</si>
  <si>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</si>
  <si>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</si>
  <si>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</si>
  <si>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</si>
  <si>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</si>
  <si>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</si>
  <si>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</si>
  <si>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</si>
  <si>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</si>
  <si>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</si>
  <si>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</si>
  <si>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</si>
  <si>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</si>
  <si>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</si>
  <si>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</si>
  <si>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</si>
  <si>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</si>
  <si>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</si>
  <si>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</si>
  <si>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</si>
  <si>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</si>
  <si>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</si>
  <si>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</si>
  <si>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</si>
  <si>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</si>
  <si>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</si>
  <si>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</si>
  <si>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</si>
  <si>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</si>
  <si>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</si>
  <si>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</si>
  <si>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</si>
  <si>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</si>
  <si>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</si>
  <si>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</si>
  <si>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</si>
  <si>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</si>
  <si>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</si>
  <si>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</si>
  <si>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</si>
  <si>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</si>
  <si>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</si>
  <si>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</si>
  <si>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</si>
  <si>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</si>
  <si>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</si>
  <si>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</si>
  <si>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</si>
  <si>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</si>
  <si>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</si>
  <si>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</si>
  <si>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</si>
  <si>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</si>
  <si>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</si>
  <si>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</si>
  <si>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</si>
  <si>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</si>
  <si>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</si>
  <si>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</si>
  <si>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</si>
  <si>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</si>
  <si>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</si>
  <si>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</si>
  <si>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</si>
  <si>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</si>
  <si>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</si>
  <si>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</si>
  <si>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</si>
  <si>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</si>
  <si>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</si>
  <si>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</si>
  <si>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</si>
  <si>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</si>
  <si>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</si>
  <si>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</si>
  <si>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</si>
  <si>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</si>
  <si>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</si>
  <si>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</si>
  <si>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</si>
  <si>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</si>
  <si>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</si>
  <si>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</si>
  <si>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</si>
  <si>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</si>
  <si>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</si>
  <si>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</si>
  <si>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</si>
  <si>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</si>
  <si>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</si>
  <si>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</si>
  <si>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</si>
  <si>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</si>
  <si>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</si>
  <si>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</si>
  <si>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</si>
  <si>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</si>
  <si>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</si>
  <si>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</si>
  <si>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</si>
  <si>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</si>
  <si>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</si>
  <si>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</si>
  <si>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</si>
  <si>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</si>
  <si>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</si>
  <si>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</si>
  <si>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</si>
  <si>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</si>
  <si>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</si>
  <si>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</si>
  <si>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</si>
  <si>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</si>
  <si>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</si>
  <si>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</si>
  <si>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</si>
  <si>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</si>
  <si>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</si>
  <si>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</si>
  <si>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</si>
  <si>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</si>
  <si>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</si>
  <si>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</si>
  <si>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</si>
  <si>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</si>
  <si>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</si>
  <si>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</si>
  <si>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</si>
  <si>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</si>
  <si>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</si>
  <si>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</si>
  <si>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</si>
  <si>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</si>
  <si>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</si>
  <si>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</si>
  <si>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</si>
  <si>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</si>
  <si>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</si>
  <si>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</si>
  <si>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</si>
  <si>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</si>
  <si>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</si>
  <si>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</si>
  <si>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</si>
  <si>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</si>
  <si>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</si>
  <si>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</si>
  <si>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</si>
  <si>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</si>
  <si>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</si>
  <si>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</si>
  <si>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</si>
  <si>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</si>
  <si>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</si>
  <si>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</si>
  <si>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</si>
  <si>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</si>
  <si>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</si>
  <si>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</si>
  <si>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</si>
  <si>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</si>
  <si>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</si>
  <si>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</si>
  <si>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</si>
  <si>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</si>
  <si>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</si>
  <si>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</si>
  <si>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</si>
  <si>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</si>
  <si>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</si>
  <si>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</si>
  <si>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</si>
  <si>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</si>
  <si>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</si>
  <si>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</si>
  <si>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</si>
  <si>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</si>
  <si>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</si>
  <si>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</si>
  <si>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</si>
  <si>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</si>
  <si>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</si>
  <si>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</si>
  <si>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</si>
  <si>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</si>
  <si>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</si>
  <si>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</si>
  <si>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</si>
  <si>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</si>
  <si>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</si>
  <si>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</si>
  <si>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</si>
  <si>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</si>
  <si>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</si>
  <si>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</si>
  <si>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</si>
  <si>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</si>
  <si>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</si>
  <si>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</si>
  <si>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</si>
  <si>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</si>
  <si>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</si>
  <si>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</si>
  <si>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</si>
  <si>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</si>
  <si>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</si>
  <si>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</si>
  <si>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</si>
  <si>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</si>
  <si>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</si>
  <si>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</si>
  <si>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</si>
  <si>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</si>
  <si>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</si>
  <si>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</si>
  <si>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</si>
  <si>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</si>
  <si>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</si>
  <si>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</si>
  <si>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</si>
  <si>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</si>
  <si>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</si>
  <si>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</si>
  <si>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</si>
  <si>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</si>
  <si>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</si>
  <si>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</si>
  <si>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</si>
  <si>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</si>
  <si>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</si>
  <si>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</si>
  <si>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</si>
  <si>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</si>
  <si>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</si>
  <si>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</si>
  <si>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</si>
  <si>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</si>
  <si>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</si>
  <si>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</si>
  <si>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</si>
  <si>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</si>
  <si>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</si>
  <si>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</si>
  <si>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</si>
  <si>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</si>
  <si>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</si>
  <si>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</si>
  <si>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</si>
  <si>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</si>
  <si>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</si>
  <si>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</si>
  <si>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</si>
  <si>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</si>
  <si>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</si>
  <si>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</si>
  <si>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</si>
  <si>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</si>
  <si>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</si>
  <si>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</si>
  <si>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</si>
  <si>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</si>
  <si>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</si>
  <si>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</si>
  <si>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</si>
  <si>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</si>
  <si>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</si>
  <si>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</si>
  <si>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</si>
  <si>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</si>
  <si>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</si>
  <si>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</si>
  <si>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</si>
  <si>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</si>
  <si>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</si>
  <si>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</si>
  <si>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</si>
  <si>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</si>
  <si>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</si>
  <si>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</si>
  <si>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</si>
  <si>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</si>
  <si>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</si>
  <si>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</si>
  <si>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</si>
  <si>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</si>
  <si>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</si>
  <si>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</si>
  <si>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</si>
  <si>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</si>
  <si>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</si>
  <si>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</si>
  <si>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</si>
  <si>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</si>
  <si>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</si>
  <si>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</si>
  <si>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</si>
  <si>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</si>
  <si>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</si>
  <si>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</si>
  <si>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</si>
  <si>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</si>
  <si>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</si>
  <si>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</si>
  <si>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</si>
  <si>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</si>
  <si>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</si>
  <si>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</si>
  <si>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</si>
  <si>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</si>
  <si>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</si>
  <si>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</si>
  <si>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</si>
  <si>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</si>
  <si>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</si>
  <si>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</si>
  <si>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</si>
  <si>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</si>
  <si>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</si>
  <si>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</si>
  <si>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</si>
  <si>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</si>
  <si>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</si>
  <si>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</si>
  <si>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</si>
  <si>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</si>
  <si>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</si>
  <si>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</si>
  <si>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</si>
  <si>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</si>
  <si>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</si>
  <si>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</si>
  <si>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</si>
  <si>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</si>
  <si>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</si>
  <si>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</si>
  <si>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</si>
  <si>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</si>
  <si>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</si>
  <si>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</si>
  <si>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</si>
  <si>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</si>
  <si>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</si>
  <si>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</si>
  <si>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</si>
  <si>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</si>
  <si>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</si>
  <si>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</si>
  <si>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</si>
  <si>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</si>
  <si>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</si>
  <si>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</si>
  <si>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</si>
  <si>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</si>
  <si>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</si>
  <si>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</si>
  <si>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</si>
  <si>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</si>
  <si>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</si>
  <si>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</si>
  <si>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</si>
  <si>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</si>
  <si>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</si>
  <si>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</si>
  <si>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</si>
  <si>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</si>
  <si>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</si>
  <si>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</si>
  <si>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</si>
  <si>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</si>
  <si>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</si>
  <si>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</si>
  <si>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</si>
  <si>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</si>
  <si>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</si>
  <si>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</si>
  <si>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</si>
  <si>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</si>
  <si>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</si>
  <si>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</si>
  <si>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</si>
  <si>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</si>
  <si>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</si>
  <si>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</si>
  <si>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</si>
  <si>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</si>
  <si>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</si>
  <si>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</si>
  <si>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</si>
  <si>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</si>
  <si>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</si>
  <si>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</si>
  <si>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</si>
  <si>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</si>
  <si>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</si>
  <si>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</si>
  <si>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</si>
  <si>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</si>
  <si>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</si>
  <si>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</si>
  <si>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</si>
  <si>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</si>
  <si>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</si>
  <si>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</si>
  <si>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</si>
  <si>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</si>
  <si>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</si>
  <si>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</si>
  <si>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</si>
  <si>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</si>
  <si>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</si>
  <si>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</si>
  <si>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</si>
  <si>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</si>
  <si>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</si>
  <si>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</si>
  <si>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</si>
  <si>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</si>
  <si>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</si>
  <si>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</si>
  <si>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</si>
  <si>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</si>
  <si>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</si>
  <si>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</si>
  <si>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</si>
  <si>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</si>
  <si>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</si>
  <si>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</si>
  <si>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</si>
  <si>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</si>
  <si>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</si>
  <si>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</si>
  <si>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</si>
  <si>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</si>
  <si>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</si>
  <si>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</si>
  <si>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</si>
  <si>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</si>
  <si>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</si>
  <si>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</si>
  <si>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</si>
  <si>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</si>
  <si>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</si>
  <si>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</si>
  <si>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</si>
  <si>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</si>
  <si>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</si>
  <si>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</si>
  <si>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</si>
  <si>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</si>
  <si>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</si>
  <si>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</si>
  <si>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</si>
  <si>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</si>
  <si>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</si>
  <si>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</si>
  <si>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</si>
  <si>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</si>
  <si>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</si>
  <si>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</si>
  <si>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</si>
  <si>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</si>
  <si>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</si>
  <si>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</si>
  <si>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</si>
  <si>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</si>
  <si>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</si>
  <si>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</si>
  <si>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</si>
  <si>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</si>
  <si>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</si>
  <si>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</si>
  <si>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</si>
  <si>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</si>
  <si>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</si>
  <si>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</si>
  <si>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</si>
  <si>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</si>
  <si>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</si>
  <si>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</si>
  <si>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</si>
  <si>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</si>
  <si>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</si>
  <si>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</si>
  <si>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</si>
  <si>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</si>
  <si>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</si>
  <si>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</si>
  <si>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</si>
  <si>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</si>
  <si>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</si>
  <si>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</si>
  <si>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</si>
  <si>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</si>
  <si>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</si>
  <si>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</si>
  <si>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</si>
  <si>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</si>
  <si>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</si>
  <si>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</si>
  <si>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</si>
  <si>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</si>
  <si>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</si>
  <si>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</si>
  <si>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</si>
  <si>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</si>
  <si>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</si>
  <si>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</si>
  <si>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</si>
  <si>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</si>
  <si>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</si>
  <si>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</si>
  <si>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</si>
  <si>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</si>
  <si>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</si>
  <si>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</si>
  <si>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</si>
  <si>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</si>
  <si>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</si>
  <si>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</si>
  <si>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</si>
  <si>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</si>
  <si>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</si>
  <si>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</si>
  <si>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</si>
  <si>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</si>
  <si>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</si>
  <si>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</si>
  <si>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</si>
  <si>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</si>
  <si>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</si>
  <si>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</si>
  <si>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</si>
  <si>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</si>
  <si>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</si>
  <si>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</si>
  <si>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</si>
  <si>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</si>
  <si>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</si>
  <si>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</si>
  <si>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</si>
  <si>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</si>
  <si>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</si>
  <si>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</si>
  <si>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</si>
  <si>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</si>
  <si>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</si>
  <si>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</si>
  <si>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</si>
  <si>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</si>
  <si>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</si>
  <si>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</si>
  <si>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</si>
  <si>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</si>
  <si>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</si>
  <si>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</si>
  <si>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</si>
  <si>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</si>
  <si>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</si>
  <si>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</si>
  <si>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</si>
  <si>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</si>
  <si>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</si>
  <si>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</si>
  <si>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</si>
  <si>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</si>
  <si>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</si>
  <si>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</si>
  <si>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</si>
  <si>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</si>
  <si>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</si>
  <si>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</si>
  <si>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</si>
  <si>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</si>
  <si>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</si>
  <si>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</si>
  <si>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</si>
  <si>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</si>
  <si>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</si>
  <si>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</si>
  <si>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</si>
  <si>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</si>
  <si>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</si>
  <si>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</si>
  <si>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</si>
  <si>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</si>
  <si>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</si>
  <si>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</si>
  <si>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</si>
  <si>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</si>
  <si>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</si>
  <si>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</si>
  <si>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</si>
  <si>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</si>
  <si>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</si>
  <si>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</si>
  <si>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</si>
  <si>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</si>
  <si>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</si>
  <si>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</si>
  <si>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</si>
  <si>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</si>
  <si>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</si>
  <si>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</si>
  <si>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</si>
  <si>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</si>
  <si>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</si>
  <si>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</si>
  <si>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</si>
  <si>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</si>
  <si>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</si>
  <si>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</si>
  <si>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</si>
  <si>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</si>
  <si>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</si>
  <si>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</si>
  <si>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</si>
  <si>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</si>
  <si>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</si>
  <si>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</si>
  <si>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</si>
  <si>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</si>
  <si>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</si>
  <si>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</si>
  <si>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</si>
  <si>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</si>
  <si>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</si>
  <si>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</si>
  <si>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</si>
  <si>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</si>
  <si>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</si>
  <si>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</si>
  <si>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</si>
  <si>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</si>
  <si>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</si>
  <si>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</si>
  <si>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</si>
  <si>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</si>
  <si>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</si>
  <si>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</si>
  <si>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</si>
  <si>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</si>
  <si>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</si>
  <si>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</si>
  <si>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</si>
  <si>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</si>
  <si>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</si>
  <si>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</si>
  <si>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</si>
  <si>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</si>
  <si>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</si>
  <si>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</si>
  <si>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</si>
  <si>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</si>
  <si>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</si>
  <si>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</si>
  <si>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</si>
  <si>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</si>
  <si>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</si>
  <si>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</si>
  <si>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</si>
  <si>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</si>
  <si>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</si>
  <si>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</si>
  <si>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</si>
  <si>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</si>
  <si>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</si>
  <si>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</si>
  <si>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</si>
  <si>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</si>
  <si>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</si>
  <si>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</si>
  <si>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</si>
  <si>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</si>
  <si>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</si>
  <si>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</si>
  <si>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</si>
  <si>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</si>
  <si>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</si>
  <si>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</si>
  <si>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</si>
  <si>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</si>
  <si>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</si>
  <si>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</si>
  <si>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</si>
  <si>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</si>
  <si>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</si>
  <si>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</si>
  <si>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</si>
  <si>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</si>
  <si>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</si>
  <si>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</si>
  <si>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</si>
  <si>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</si>
  <si>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</si>
  <si>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</si>
  <si>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</si>
  <si>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</si>
  <si>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</si>
  <si>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</si>
  <si>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</si>
  <si>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</si>
  <si>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</si>
  <si>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</si>
  <si>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</si>
  <si>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</si>
  <si>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</si>
  <si>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</si>
  <si>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</si>
  <si>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</si>
  <si>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</si>
  <si>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</si>
  <si>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</si>
  <si>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</si>
  <si>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</si>
  <si>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</si>
  <si>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</si>
  <si>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</si>
  <si>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</si>
  <si>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</si>
  <si>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</si>
  <si>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</si>
  <si>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</si>
  <si>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</si>
  <si>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</si>
  <si>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</si>
  <si>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</si>
  <si>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</si>
  <si>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</si>
  <si>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</si>
  <si>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</si>
  <si>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</si>
  <si>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</si>
  <si>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</si>
  <si>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</si>
  <si>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</si>
  <si>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</si>
  <si>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</si>
  <si>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</si>
  <si>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</si>
  <si>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</si>
  <si>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</si>
  <si>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</si>
  <si>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</si>
  <si>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</si>
  <si>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</si>
  <si>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</si>
  <si>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</si>
  <si>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</si>
  <si>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</si>
  <si>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</si>
  <si>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</si>
  <si>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</si>
  <si>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</si>
  <si>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</si>
  <si>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</si>
  <si>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</si>
  <si>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</si>
  <si>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</si>
  <si>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</si>
  <si>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</si>
  <si>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</si>
  <si>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</si>
  <si>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</si>
  <si>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</si>
  <si>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</si>
  <si>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</si>
  <si>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</si>
  <si>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</si>
  <si>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</si>
  <si>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</si>
  <si>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</si>
  <si>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</si>
  <si>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</si>
  <si>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</si>
  <si>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</si>
  <si>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</si>
  <si>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</si>
  <si>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</si>
  <si>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</si>
  <si>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</si>
  <si>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</si>
  <si>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</si>
  <si>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</si>
  <si>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</si>
  <si>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</si>
  <si>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</si>
  <si>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</si>
  <si>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</si>
  <si>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</si>
  <si>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</si>
  <si>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</si>
  <si>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</si>
  <si>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</si>
  <si>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</si>
  <si>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</si>
  <si>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</si>
  <si>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</si>
  <si>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</si>
  <si>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</si>
  <si>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</si>
  <si>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</si>
  <si>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</si>
  <si>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</si>
  <si>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</si>
  <si>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</si>
  <si>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</si>
  <si>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</si>
  <si>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</si>
  <si>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</si>
  <si>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</si>
  <si>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</si>
  <si>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</si>
  <si>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</si>
  <si>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</si>
  <si>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</si>
  <si>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</si>
  <si>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</si>
  <si>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</si>
  <si>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</si>
  <si>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</si>
  <si>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</si>
  <si>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</si>
  <si>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</si>
  <si>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</si>
  <si>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</si>
  <si>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</si>
  <si>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</si>
  <si>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</si>
  <si>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</si>
  <si>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</si>
  <si>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</si>
  <si>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</si>
  <si>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</si>
  <si>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</si>
  <si>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</si>
  <si>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</si>
  <si>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</si>
  <si>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</si>
  <si>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</si>
  <si>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</si>
  <si>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</si>
  <si>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</si>
  <si>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</si>
  <si>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</si>
  <si>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</si>
  <si>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</si>
  <si>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</si>
  <si>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</si>
  <si>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</si>
  <si>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</si>
  <si>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</si>
  <si>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</si>
  <si>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</si>
  <si>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</si>
  <si>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</si>
  <si>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</si>
  <si>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</si>
  <si>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</si>
  <si>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</si>
  <si>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</si>
  <si>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</si>
  <si>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</si>
  <si>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</si>
  <si>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</si>
  <si>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</si>
  <si>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</si>
  <si>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</si>
  <si>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</si>
  <si>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</si>
  <si>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</si>
  <si>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</si>
  <si>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</si>
  <si>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</si>
  <si>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</si>
  <si>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</si>
  <si>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</si>
  <si>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</si>
  <si>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</si>
  <si>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</si>
  <si>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</si>
  <si>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</si>
  <si>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</si>
  <si>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</si>
  <si>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</si>
  <si>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</si>
  <si>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</si>
  <si>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</si>
  <si>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</si>
  <si>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</si>
  <si>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</si>
  <si>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</si>
  <si>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</si>
  <si>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</si>
  <si>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</si>
  <si>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</si>
  <si>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</si>
  <si>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</si>
  <si>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</si>
  <si>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</si>
  <si>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</si>
  <si>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</si>
  <si>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</si>
  <si>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</si>
  <si>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</si>
  <si>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</si>
  <si>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</si>
  <si>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</si>
  <si>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</si>
  <si>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</si>
  <si>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</si>
  <si>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</si>
  <si>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</si>
  <si>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</si>
  <si>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</si>
  <si>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</si>
  <si>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</si>
  <si>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</si>
  <si>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</si>
  <si>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</si>
  <si>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</si>
  <si>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</si>
  <si>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</si>
  <si>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</si>
  <si>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</si>
  <si>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</si>
  <si>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</si>
  <si>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</si>
  <si>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</si>
  <si>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</si>
  <si>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</si>
  <si>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</si>
  <si>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</si>
  <si>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</si>
  <si>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</si>
  <si>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</si>
  <si>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</si>
  <si>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</si>
  <si>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</si>
  <si>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</si>
  <si>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</si>
  <si>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</si>
  <si>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</si>
  <si>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</si>
  <si>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</si>
  <si>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</si>
  <si>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</si>
  <si>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</si>
  <si>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</si>
  <si>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</si>
  <si>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</si>
  <si>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</si>
  <si>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</si>
  <si>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</si>
  <si>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</si>
  <si>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</si>
  <si>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</si>
  <si>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</si>
  <si>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</si>
  <si>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</si>
  <si>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</si>
  <si>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</si>
  <si>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</si>
  <si>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</si>
  <si>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</si>
  <si>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</si>
  <si>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</si>
  <si>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</si>
  <si>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</si>
  <si>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</si>
  <si>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</si>
  <si>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</si>
  <si>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</si>
  <si>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</si>
  <si>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</si>
  <si>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</si>
  <si>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</si>
  <si>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</si>
  <si>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</si>
  <si>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</si>
  <si>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</si>
  <si>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</si>
  <si>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</si>
  <si>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</si>
  <si>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</si>
  <si>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</si>
  <si>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</si>
  <si>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</si>
  <si>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</si>
  <si>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</si>
  <si>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</si>
  <si>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</si>
  <si>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</si>
  <si>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</si>
  <si>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</si>
  <si>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</si>
  <si>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</si>
  <si>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</si>
  <si>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</si>
  <si>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</si>
  <si>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</si>
  <si>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</si>
  <si>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</si>
  <si>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</si>
  <si>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</si>
  <si>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</si>
  <si>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</si>
  <si>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</si>
  <si>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</si>
  <si>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</si>
  <si>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</si>
  <si>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</si>
  <si>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</si>
  <si>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</si>
  <si>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</si>
  <si>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</si>
  <si>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</si>
  <si>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</si>
  <si>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</si>
  <si>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</si>
  <si>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</si>
  <si>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</si>
  <si>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</si>
  <si>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</si>
  <si>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</si>
  <si>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</si>
  <si>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</si>
  <si>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</si>
  <si>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</si>
  <si>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</si>
  <si>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</si>
  <si>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</si>
  <si>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</si>
  <si>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</si>
  <si>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</si>
  <si>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</si>
  <si>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</si>
  <si>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</si>
  <si>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</si>
  <si>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</si>
  <si>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</si>
  <si>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</si>
  <si>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</si>
  <si>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</si>
  <si>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</si>
  <si>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</si>
  <si>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</si>
  <si>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</si>
  <si>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</si>
  <si>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</si>
  <si>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</si>
  <si>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</si>
  <si>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</si>
  <si>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</si>
  <si>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</si>
  <si>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</si>
  <si>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</si>
  <si>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</si>
  <si>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</si>
  <si>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</si>
  <si>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</si>
  <si>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</si>
  <si>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</si>
  <si>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</si>
  <si>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</si>
  <si>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</si>
  <si>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</si>
  <si>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</si>
  <si>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</si>
  <si>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</si>
  <si>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</si>
  <si>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</si>
  <si>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</si>
  <si>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</si>
  <si>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</si>
  <si>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</si>
  <si>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</si>
  <si>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</si>
  <si>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</si>
  <si>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</si>
  <si>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</si>
  <si>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</si>
  <si>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</si>
  <si>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</si>
  <si>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</si>
  <si>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</si>
  <si>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</si>
  <si>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</si>
  <si>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</si>
  <si>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</si>
  <si>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</si>
  <si>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</si>
  <si>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</si>
  <si>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</si>
  <si>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</si>
  <si>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</si>
  <si>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</si>
  <si>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</si>
  <si>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</si>
  <si>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</si>
  <si>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</si>
  <si>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</si>
  <si>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</si>
  <si>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</si>
  <si>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</si>
  <si>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</si>
  <si>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</si>
  <si>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</si>
  <si>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</si>
  <si>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</si>
  <si>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</si>
  <si>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</si>
  <si>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</si>
  <si>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</si>
  <si>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</si>
  <si>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</si>
  <si>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</si>
  <si>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</si>
  <si>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</si>
  <si>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</si>
  <si>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</si>
  <si>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</si>
  <si>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</si>
  <si>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</si>
  <si>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</si>
  <si>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</si>
  <si>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</si>
  <si>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</si>
  <si>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</si>
  <si>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</si>
  <si>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</si>
  <si>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</si>
  <si>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</si>
  <si>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</si>
  <si>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</si>
  <si>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</si>
  <si>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</si>
  <si>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</si>
  <si>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</si>
  <si>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</si>
  <si>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</si>
  <si>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</si>
  <si>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</si>
  <si>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</si>
  <si>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</si>
  <si>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</si>
  <si>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</si>
  <si>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</si>
  <si>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</si>
  <si>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</si>
  <si>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</si>
  <si>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</si>
  <si>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</si>
  <si>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</si>
  <si>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</si>
  <si>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</si>
  <si>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</si>
  <si>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</si>
  <si>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</si>
  <si>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</si>
  <si>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</si>
  <si>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</si>
  <si>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</si>
  <si>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</si>
  <si>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</si>
  <si>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</si>
  <si>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</si>
  <si>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</si>
  <si>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</si>
  <si>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</si>
  <si>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</si>
  <si>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</si>
  <si>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</si>
  <si>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</si>
  <si>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</si>
  <si>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</si>
  <si>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</si>
  <si>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</si>
  <si>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</si>
  <si>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</si>
  <si>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</si>
  <si>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</si>
  <si>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</si>
  <si>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</si>
  <si>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</si>
  <si>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</si>
  <si>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</si>
  <si>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</si>
  <si>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</si>
  <si>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</si>
  <si>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</si>
  <si>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</si>
  <si>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</si>
  <si>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</si>
  <si>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</si>
  <si>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</si>
  <si>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</si>
  <si>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</si>
  <si>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</si>
  <si>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</si>
  <si>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</si>
  <si>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</si>
  <si>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</si>
  <si>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</si>
  <si>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</si>
  <si>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</si>
  <si>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</si>
  <si>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</si>
  <si>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</si>
  <si>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</si>
  <si>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</si>
  <si>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</si>
  <si>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</si>
  <si>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</si>
  <si>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</si>
  <si>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</si>
  <si>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</si>
  <si>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</si>
  <si>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</si>
  <si>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</si>
  <si>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</si>
  <si>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</si>
  <si>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</si>
  <si>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</si>
  <si>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</si>
  <si>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</si>
  <si>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</si>
  <si>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</si>
  <si>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</si>
  <si>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</si>
  <si>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</si>
  <si>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</si>
  <si>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</si>
  <si>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</si>
  <si>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</si>
  <si>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</si>
  <si>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</si>
  <si>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</si>
  <si>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</si>
  <si>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</si>
  <si>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</si>
  <si>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</si>
  <si>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</si>
  <si>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</si>
  <si>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</si>
  <si>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</si>
  <si>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</si>
  <si>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</si>
  <si>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</si>
  <si>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</si>
  <si>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</si>
  <si>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</si>
  <si>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</si>
  <si>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</si>
  <si>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</si>
  <si>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</si>
  <si>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</si>
  <si>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</si>
  <si>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</si>
  <si>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</si>
  <si>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</si>
  <si>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</si>
  <si>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</si>
  <si>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</si>
  <si>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</si>
  <si>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</si>
  <si>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</si>
  <si>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</si>
  <si>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</si>
  <si>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</si>
  <si>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</si>
  <si>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</si>
  <si>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</si>
  <si>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</si>
  <si>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</si>
  <si>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</si>
  <si>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</si>
  <si>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</si>
  <si>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</si>
  <si>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</si>
  <si>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</si>
  <si>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</si>
  <si>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</si>
  <si>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</si>
  <si>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</si>
  <si>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</si>
  <si>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</si>
  <si>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</si>
  <si>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</si>
  <si>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</si>
  <si>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</si>
  <si>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</si>
  <si>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</si>
  <si>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</si>
  <si>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</si>
  <si>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</si>
  <si>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</si>
  <si>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</si>
  <si>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</si>
  <si>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</si>
  <si>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</si>
  <si>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</si>
  <si>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</si>
  <si>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</si>
  <si>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</si>
  <si>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</si>
  <si>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</si>
  <si>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</si>
  <si>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</si>
  <si>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</si>
  <si>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</si>
  <si>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</si>
  <si>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</si>
  <si>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</si>
  <si>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</si>
  <si>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</si>
  <si>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</si>
  <si>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</si>
  <si>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</si>
  <si>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</si>
  <si>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</si>
  <si>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</si>
  <si>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</si>
  <si>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</si>
  <si>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</si>
  <si>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</si>
  <si>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</si>
  <si>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</si>
  <si>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</si>
  <si>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</si>
  <si>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</si>
  <si>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</si>
  <si>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</si>
  <si>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</si>
  <si>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</si>
  <si>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</si>
  <si>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</si>
  <si>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</si>
  <si>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</si>
  <si>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</si>
  <si>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</si>
  <si>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</si>
  <si>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</si>
  <si>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</si>
  <si>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</si>
  <si>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</si>
  <si>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</si>
  <si>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</si>
  <si>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</si>
  <si>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</si>
  <si>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</si>
  <si>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</si>
  <si>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</si>
  <si>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</si>
  <si>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</si>
  <si>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</si>
  <si>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</si>
  <si>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</si>
  <si>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</si>
  <si>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</si>
  <si>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</si>
  <si>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</si>
  <si>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</si>
  <si>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</si>
  <si>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</si>
  <si>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</si>
  <si>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</si>
  <si>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</si>
  <si>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</si>
  <si>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</si>
  <si>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</si>
  <si>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</si>
  <si>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</si>
  <si>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</si>
  <si>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</si>
  <si>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</si>
  <si>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</si>
  <si>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</si>
  <si>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</si>
  <si>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</si>
  <si>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</si>
  <si>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</si>
  <si>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</si>
  <si>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</si>
  <si>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</si>
  <si>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</si>
  <si>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</si>
  <si>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</si>
  <si>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</si>
  <si>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</si>
  <si>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</si>
  <si>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</si>
  <si>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</si>
  <si>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</si>
  <si>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</si>
  <si>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</si>
  <si>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</si>
  <si>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</si>
  <si>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</si>
  <si>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</si>
  <si>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</si>
  <si>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</si>
  <si>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</si>
  <si>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</si>
  <si>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</si>
  <si>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</si>
  <si>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</si>
  <si>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</si>
  <si>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</si>
  <si>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</si>
  <si>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</si>
  <si>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</si>
  <si>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</si>
  <si>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</si>
  <si>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</si>
  <si>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</si>
  <si>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</si>
  <si>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</si>
  <si>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</si>
  <si>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</si>
  <si>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</si>
  <si>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</si>
  <si>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</si>
  <si>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</si>
  <si>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</si>
  <si>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</si>
  <si>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</si>
  <si>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</si>
  <si>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</si>
  <si>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</si>
  <si>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</si>
  <si>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</si>
  <si>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</si>
  <si>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</si>
  <si>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</si>
  <si>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</si>
  <si>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</si>
  <si>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</si>
  <si>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</si>
  <si>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</si>
  <si>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</si>
  <si>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</si>
  <si>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</si>
  <si>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</si>
  <si>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</si>
  <si>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</si>
  <si>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</si>
  <si>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</si>
  <si>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</si>
  <si>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</si>
  <si>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</si>
  <si>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</si>
  <si>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</si>
  <si>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</si>
  <si>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</si>
  <si>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</si>
  <si>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</si>
  <si>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</si>
  <si>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</si>
  <si>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</si>
  <si>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</si>
  <si>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</si>
  <si>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</si>
  <si>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</si>
  <si>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</si>
  <si>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</si>
  <si>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</si>
  <si>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</si>
  <si>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</si>
  <si>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</si>
  <si>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</si>
  <si>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</si>
  <si>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</si>
  <si>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</si>
  <si>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</si>
  <si>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</si>
  <si>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</si>
  <si>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</si>
  <si>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</si>
  <si>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</si>
  <si>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</si>
  <si>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</si>
  <si>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</si>
  <si>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</si>
  <si>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</si>
  <si>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</si>
  <si>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</si>
  <si>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</si>
  <si>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</si>
  <si>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</si>
  <si>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</si>
  <si>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</si>
  <si>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</si>
  <si>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</si>
  <si>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</si>
  <si>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</si>
  <si>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</si>
  <si>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</si>
  <si>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</si>
  <si>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</si>
  <si>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</si>
  <si>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</si>
  <si>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</si>
  <si>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</si>
  <si>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</si>
  <si>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</si>
  <si>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</si>
  <si>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</si>
  <si>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</si>
  <si>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</si>
  <si>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</si>
  <si>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</si>
  <si>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</si>
  <si>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</si>
  <si>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</si>
  <si>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</si>
  <si>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</si>
  <si>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</si>
  <si>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</si>
  <si>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</si>
  <si>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</si>
  <si>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</si>
  <si>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</si>
  <si>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</si>
  <si>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</si>
  <si>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</si>
  <si>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</si>
  <si>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</si>
  <si>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</si>
  <si>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</si>
  <si>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</si>
  <si>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</si>
  <si>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</si>
  <si>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</si>
  <si>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</si>
  <si>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</si>
  <si>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</si>
  <si>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</si>
  <si>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</si>
  <si>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</si>
  <si>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</si>
  <si>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</si>
  <si>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</si>
  <si>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</si>
  <si>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</si>
  <si>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</si>
  <si>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</si>
  <si>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</si>
  <si>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</si>
  <si>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</si>
  <si>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</si>
  <si>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</si>
  <si>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</si>
  <si>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</si>
  <si>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</si>
  <si>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</si>
  <si>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</si>
  <si>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</si>
  <si>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</si>
  <si>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</si>
  <si>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</si>
  <si>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</si>
  <si>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</si>
  <si>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</si>
  <si>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</si>
  <si>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</si>
  <si>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</si>
  <si>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</si>
  <si>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</si>
  <si>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</si>
  <si>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</si>
  <si>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</si>
  <si>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</si>
  <si>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</si>
  <si>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</si>
  <si>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</si>
  <si>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</si>
  <si>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</si>
  <si>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</si>
  <si>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</si>
  <si>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</si>
  <si>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</si>
  <si>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</si>
  <si>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</si>
  <si>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</si>
  <si>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</si>
  <si>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</si>
  <si>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</si>
  <si>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</si>
  <si>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</si>
  <si>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</si>
  <si>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</si>
  <si>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</si>
  <si>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</si>
  <si>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</si>
  <si>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</si>
  <si>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</si>
  <si>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</si>
  <si>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</si>
  <si>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</si>
  <si>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</si>
  <si>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</si>
  <si>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</si>
  <si>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</si>
  <si>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</si>
  <si>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</si>
  <si>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</si>
  <si>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</si>
  <si>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</si>
  <si>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</si>
  <si>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</si>
  <si>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</si>
  <si>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</si>
  <si>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</si>
  <si>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</si>
  <si>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</si>
  <si>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</si>
  <si>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</si>
  <si>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</si>
  <si>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</si>
  <si>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</si>
  <si>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</si>
  <si>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</si>
  <si>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</si>
  <si>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</si>
  <si>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</si>
  <si>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</si>
  <si>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</si>
  <si>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</si>
  <si>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</si>
  <si>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</si>
  <si>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</si>
  <si>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</si>
  <si>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</si>
  <si>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</si>
  <si>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</si>
  <si>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</si>
  <si>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</si>
  <si>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</si>
  <si>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</si>
  <si>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</si>
  <si>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</si>
  <si>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</si>
  <si>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</si>
  <si>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</si>
  <si>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</si>
  <si>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</si>
  <si>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</si>
  <si>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</si>
  <si>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</si>
  <si>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</si>
  <si>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</si>
  <si>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</si>
  <si>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</si>
  <si>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</si>
  <si>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</si>
  <si>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</si>
  <si>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</si>
  <si>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</si>
  <si>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</si>
  <si>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</si>
  <si>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</si>
  <si>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</si>
  <si>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</si>
  <si>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</si>
  <si>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</si>
  <si>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</si>
  <si>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</si>
  <si>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</si>
  <si>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</si>
  <si>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</si>
  <si>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</si>
  <si>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</si>
  <si>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</si>
  <si>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</si>
  <si>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</si>
  <si>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</si>
  <si>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</si>
  <si>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</si>
  <si>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</si>
  <si>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</si>
  <si>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</si>
  <si>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</si>
  <si>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</si>
  <si>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</si>
  <si>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</si>
  <si>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</si>
  <si>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</si>
  <si>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</si>
  <si>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</si>
  <si>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</si>
  <si>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</si>
  <si>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</si>
  <si>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</si>
  <si>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</si>
  <si>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</si>
  <si>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</si>
  <si>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</si>
  <si>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</si>
  <si>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</si>
  <si>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</si>
  <si>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</si>
  <si>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</si>
  <si>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</si>
  <si>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</si>
  <si>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</si>
  <si>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</si>
  <si>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</si>
  <si>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</si>
  <si>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</si>
  <si>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</si>
  <si>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</si>
  <si>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</si>
  <si>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</si>
  <si>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</si>
  <si>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</si>
  <si>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</si>
  <si>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</si>
  <si>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</si>
  <si>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</si>
  <si>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</si>
  <si>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</si>
  <si>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</si>
  <si>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</si>
  <si>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</si>
  <si>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</si>
  <si>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</si>
  <si>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</si>
  <si>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</si>
  <si>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</si>
  <si>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</si>
  <si>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</si>
  <si>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</si>
  <si>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</si>
  <si>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</si>
  <si>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</si>
  <si>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</si>
  <si>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</si>
  <si>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</si>
  <si>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</si>
  <si>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</si>
  <si>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</si>
  <si>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</si>
  <si>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</si>
  <si>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</si>
  <si>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</si>
  <si>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</si>
  <si>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</si>
  <si>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</si>
  <si>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</si>
  <si>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</si>
  <si>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</si>
  <si>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</si>
  <si>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</si>
  <si>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</si>
  <si>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</si>
  <si>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</si>
  <si>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</si>
  <si>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</si>
  <si>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</si>
  <si>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</si>
  <si>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</si>
  <si>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</si>
  <si>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</si>
  <si>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</si>
  <si>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</si>
  <si>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</si>
  <si>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</si>
  <si>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</si>
  <si>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</si>
  <si>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</si>
  <si>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</si>
  <si>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</si>
  <si>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</si>
  <si>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</si>
  <si>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</si>
  <si>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</si>
  <si>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</si>
  <si>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</si>
  <si>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</si>
  <si>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</si>
  <si>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</si>
  <si>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</si>
  <si>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</si>
  <si>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</si>
  <si>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</si>
  <si>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</si>
  <si>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</si>
  <si>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</si>
  <si>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</si>
  <si>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</si>
  <si>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</si>
  <si>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</si>
  <si>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</si>
  <si>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</si>
  <si>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</si>
  <si>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</si>
  <si>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</si>
  <si>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</si>
  <si>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</si>
  <si>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</si>
  <si>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</si>
  <si>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</si>
  <si>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</si>
  <si>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</si>
  <si>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</si>
  <si>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</si>
  <si>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</si>
  <si>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</si>
  <si>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</si>
  <si>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</si>
  <si>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</si>
  <si>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</si>
  <si>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</si>
  <si>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</si>
  <si>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</si>
  <si>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</si>
  <si>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</si>
  <si>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</si>
  <si>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</si>
  <si>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</si>
  <si>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</si>
  <si>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</si>
  <si>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</si>
  <si>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</si>
  <si>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</si>
  <si>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</si>
  <si>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</si>
  <si>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</si>
  <si>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</si>
  <si>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</si>
  <si>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</si>
  <si>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</si>
  <si>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</si>
  <si>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</si>
  <si>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</si>
  <si>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</si>
  <si>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</si>
  <si>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</si>
  <si>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</si>
  <si>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</si>
  <si>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</si>
  <si>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</si>
  <si>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</si>
  <si>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</si>
  <si>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</si>
  <si>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</si>
  <si>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</si>
  <si>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</si>
  <si>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</si>
  <si>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</si>
  <si>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</si>
  <si>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</si>
  <si>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</si>
  <si>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</si>
  <si>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</si>
  <si>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</si>
  <si>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</si>
  <si>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</si>
  <si>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</si>
  <si>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</si>
  <si>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</si>
  <si>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</si>
  <si>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</si>
  <si>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</si>
  <si>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</si>
  <si>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</si>
  <si>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</si>
  <si>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</si>
  <si>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</si>
  <si>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</si>
  <si>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</si>
  <si>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</si>
  <si>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</si>
  <si>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</si>
  <si>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</si>
  <si>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</si>
  <si>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</si>
  <si>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</si>
  <si>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</si>
  <si>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</si>
  <si>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</si>
  <si>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</si>
  <si>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</si>
  <si>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</si>
  <si>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</si>
  <si>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</si>
  <si>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</si>
  <si>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</si>
  <si>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</si>
  <si>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</si>
  <si>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</si>
  <si>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</si>
  <si>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</si>
  <si>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</si>
  <si>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</si>
  <si>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</si>
  <si>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</si>
  <si>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</si>
  <si>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</si>
  <si>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</si>
  <si>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</si>
  <si>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</si>
  <si>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</si>
  <si>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</si>
  <si>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</si>
  <si>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</si>
  <si>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</si>
  <si>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</si>
  <si>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</si>
  <si>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</si>
  <si>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</si>
  <si>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</si>
  <si>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</si>
  <si>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</si>
  <si>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</si>
  <si>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</si>
  <si>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</si>
  <si>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</si>
  <si>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</si>
  <si>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</si>
  <si>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</si>
  <si>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</si>
  <si>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</si>
  <si>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</si>
  <si>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</si>
  <si>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</si>
  <si>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</si>
  <si>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</si>
  <si>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</si>
  <si>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</si>
  <si>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</si>
  <si>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</si>
  <si>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</si>
  <si>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</si>
  <si>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</si>
  <si>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</si>
  <si>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</si>
  <si>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</si>
  <si>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</si>
  <si>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</si>
  <si>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</si>
  <si>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</si>
  <si>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</si>
  <si>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</si>
  <si>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</si>
  <si>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</si>
  <si>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</si>
  <si>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</si>
  <si>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</si>
  <si>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</si>
  <si>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</si>
  <si>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</si>
  <si>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</si>
  <si>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</si>
  <si>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</si>
  <si>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</si>
  <si>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</si>
  <si>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</si>
  <si>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</si>
  <si>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</si>
  <si>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</si>
  <si>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</si>
  <si>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</si>
  <si>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</si>
  <si>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</si>
  <si>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</si>
  <si>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</si>
  <si>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</si>
  <si>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</si>
  <si>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</si>
  <si>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</si>
  <si>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</si>
  <si>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</si>
  <si>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</si>
  <si>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</si>
  <si>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</si>
  <si>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</si>
  <si>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</si>
  <si>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</si>
  <si>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</si>
  <si>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</si>
  <si>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</si>
  <si>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</si>
  <si>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</si>
  <si>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</si>
  <si>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</si>
  <si>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</si>
  <si>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</si>
  <si>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</si>
  <si>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</si>
  <si>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</si>
  <si>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</si>
  <si>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</si>
  <si>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</si>
  <si>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</si>
  <si>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</si>
  <si>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</si>
  <si>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</si>
  <si>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</si>
  <si>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</si>
  <si>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</si>
  <si>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</si>
  <si>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</si>
  <si>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</si>
  <si>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</si>
  <si>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</si>
  <si>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</si>
  <si>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</si>
  <si>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</si>
  <si>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</si>
  <si>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</si>
  <si>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</si>
  <si>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</si>
  <si>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</si>
  <si>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</si>
  <si>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</si>
  <si>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</si>
  <si>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</si>
  <si>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</si>
  <si>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</si>
  <si>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</si>
  <si>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</si>
  <si>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</si>
  <si>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</si>
  <si>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</si>
  <si>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</si>
  <si>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</si>
  <si>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</si>
  <si>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</si>
  <si>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</si>
  <si>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</si>
  <si>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</si>
  <si>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</si>
  <si>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</si>
  <si>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</si>
  <si>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</si>
  <si>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</si>
  <si>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</si>
  <si>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</si>
  <si>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</si>
  <si>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</si>
  <si>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</si>
  <si>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</si>
  <si>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</si>
  <si>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</si>
  <si>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</si>
  <si>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</si>
  <si>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</si>
  <si>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</si>
  <si>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</si>
  <si>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</si>
  <si>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</si>
  <si>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</si>
  <si>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</si>
  <si>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</si>
  <si>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</si>
  <si>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</si>
  <si>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</si>
  <si>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</si>
  <si>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</si>
  <si>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</si>
  <si>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</si>
  <si>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</si>
  <si>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</si>
  <si>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</si>
  <si>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</si>
  <si>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</si>
  <si>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</si>
  <si>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</si>
  <si>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</si>
  <si>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</si>
  <si>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</si>
  <si>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</si>
  <si>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</si>
  <si>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</si>
  <si>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</si>
  <si>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</si>
  <si>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</si>
  <si>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</si>
  <si>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</si>
  <si>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</si>
  <si>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</si>
  <si>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</si>
  <si>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</si>
  <si>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</si>
  <si>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</si>
  <si>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</si>
  <si>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</si>
  <si>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</si>
  <si>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</si>
  <si>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</si>
  <si>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</si>
  <si>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</si>
  <si>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</si>
  <si>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</si>
  <si>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</si>
  <si>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</si>
  <si>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</si>
  <si>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</si>
  <si>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</si>
  <si>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</si>
  <si>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</si>
  <si>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</si>
  <si>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</si>
  <si>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</si>
  <si>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</si>
  <si>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</si>
  <si>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</si>
  <si>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</si>
  <si>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</si>
  <si>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</si>
  <si>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</si>
  <si>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</si>
  <si>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</si>
  <si>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</si>
  <si>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</si>
  <si>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</si>
  <si>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</si>
  <si>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</si>
  <si>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</si>
  <si>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</si>
  <si>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</si>
  <si>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</si>
  <si>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</si>
  <si>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</si>
  <si>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</si>
  <si>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</si>
  <si>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</si>
  <si>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</si>
  <si>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</si>
  <si>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</si>
  <si>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</si>
  <si>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</si>
  <si>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</si>
  <si>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</si>
  <si>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</si>
  <si>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</si>
  <si>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</si>
  <si>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</si>
  <si>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</si>
  <si>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</si>
  <si>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</si>
  <si>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</si>
  <si>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</si>
  <si>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</si>
  <si>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</si>
  <si>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</si>
  <si>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</si>
  <si>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</si>
  <si>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</si>
  <si>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</si>
  <si>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</si>
  <si>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</si>
  <si>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</si>
  <si>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</si>
  <si>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</si>
  <si>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</si>
  <si>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</si>
  <si>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</si>
  <si>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</si>
  <si>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</si>
  <si>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</si>
  <si>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</si>
  <si>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</si>
  <si>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</si>
  <si>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</si>
  <si>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</si>
  <si>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</si>
  <si>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</si>
  <si>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</si>
  <si>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</si>
  <si>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</si>
  <si>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</si>
  <si>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</si>
  <si>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</si>
  <si>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</si>
  <si>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</si>
  <si>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</si>
  <si>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</si>
  <si>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</si>
  <si>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</si>
  <si>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</si>
  <si>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</si>
  <si>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</si>
  <si>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</si>
  <si>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</si>
  <si>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</si>
  <si>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</si>
  <si>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</si>
  <si>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</si>
  <si>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</si>
  <si>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</si>
  <si>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</si>
  <si>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</si>
  <si>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</si>
  <si>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</si>
  <si>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</si>
  <si>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</si>
  <si>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</si>
  <si>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</si>
  <si>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</si>
  <si>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</si>
  <si>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</si>
  <si>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</si>
  <si>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</si>
  <si>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</si>
  <si>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</si>
  <si>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</si>
  <si>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</si>
  <si>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</si>
  <si>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</si>
  <si>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</si>
  <si>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</si>
  <si>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</si>
  <si>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</si>
  <si>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</si>
  <si>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</si>
  <si>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</si>
  <si>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</si>
  <si>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</si>
  <si>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</si>
  <si>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</si>
  <si>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</si>
  <si>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</si>
  <si>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</si>
  <si>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</si>
  <si>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</si>
  <si>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</si>
  <si>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</si>
  <si>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</si>
  <si>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</si>
  <si>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</si>
  <si>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</si>
  <si>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</si>
  <si>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</si>
  <si>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</si>
  <si>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</si>
  <si>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</si>
  <si>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</si>
  <si>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</si>
  <si>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</si>
  <si>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</si>
  <si>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</si>
  <si>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</si>
  <si>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</si>
  <si>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</si>
  <si>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</si>
  <si>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</si>
  <si>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</si>
  <si>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</si>
  <si>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</si>
  <si>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</si>
  <si>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</si>
  <si>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</si>
  <si>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</si>
  <si>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</si>
  <si>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</si>
  <si>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</si>
  <si>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</si>
  <si>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</si>
  <si>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</si>
  <si>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</si>
  <si>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</si>
  <si>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</si>
  <si>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</si>
  <si>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</si>
  <si>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</si>
  <si>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</si>
  <si>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</si>
  <si>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</si>
  <si>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</si>
  <si>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</si>
  <si>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</si>
  <si>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</si>
  <si>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</si>
  <si>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</si>
  <si>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</si>
  <si>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</si>
  <si>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</si>
  <si>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</si>
  <si>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</si>
  <si>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</si>
  <si>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</si>
  <si>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</si>
  <si>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</si>
  <si>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</si>
  <si>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</si>
  <si>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</si>
  <si>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</si>
  <si>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</si>
  <si>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</si>
  <si>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</si>
  <si>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</si>
  <si>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</si>
  <si>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</si>
  <si>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</si>
  <si>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</si>
  <si>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</si>
  <si>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</si>
  <si>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</si>
  <si>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</si>
  <si>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</si>
  <si>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</si>
  <si>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</si>
  <si>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</si>
  <si>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</si>
  <si>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</si>
  <si>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</si>
  <si>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</si>
  <si>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</si>
  <si>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</si>
  <si>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</si>
  <si>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</si>
  <si>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</si>
  <si>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</si>
  <si>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</si>
  <si>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</si>
  <si>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</si>
  <si>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</si>
  <si>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</si>
  <si>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</si>
  <si>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</si>
  <si>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</si>
  <si>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</si>
  <si>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</si>
  <si>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</si>
  <si>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</si>
  <si>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</si>
  <si>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</si>
  <si>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</si>
  <si>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</si>
  <si>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</si>
  <si>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</si>
  <si>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</si>
  <si>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</si>
  <si>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</si>
  <si>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</si>
  <si>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</si>
  <si>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</si>
  <si>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</si>
  <si>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</si>
  <si>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</si>
  <si>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</si>
  <si>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</si>
  <si>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</si>
  <si>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</si>
  <si>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</si>
  <si>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</si>
  <si>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</si>
  <si>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</si>
  <si>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</si>
  <si>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</si>
  <si>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</si>
  <si>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</si>
  <si>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</si>
  <si>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</si>
  <si>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</si>
  <si>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</si>
  <si>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</si>
  <si>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</si>
  <si>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</si>
  <si>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</si>
  <si>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</si>
  <si>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</si>
  <si>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</si>
  <si>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</si>
  <si>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</si>
  <si>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</si>
  <si>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</si>
  <si>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</si>
  <si>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</si>
  <si>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</si>
  <si>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</si>
  <si>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</si>
  <si>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</si>
  <si>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</si>
  <si>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</si>
  <si>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</si>
  <si>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</si>
  <si>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</si>
  <si>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</si>
  <si>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</si>
  <si>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</si>
  <si>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</si>
  <si>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</si>
  <si>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</si>
  <si>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</si>
  <si>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</si>
  <si>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</si>
  <si>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</si>
  <si>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</si>
  <si>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</si>
  <si>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</si>
  <si>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</si>
  <si>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</si>
  <si>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</si>
  <si>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</si>
  <si>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</si>
  <si>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</si>
  <si>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</si>
  <si>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</si>
  <si>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</si>
  <si>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</si>
  <si>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</si>
  <si>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</si>
  <si>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</si>
  <si>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</si>
  <si>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</si>
  <si>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</si>
  <si>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</si>
  <si>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</si>
  <si>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</si>
  <si>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</si>
  <si>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</si>
  <si>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</si>
  <si>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</si>
  <si>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</si>
  <si>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</si>
  <si>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</si>
  <si>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</si>
  <si>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</si>
  <si>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</si>
  <si>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</si>
  <si>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</si>
  <si>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</si>
  <si>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</si>
  <si>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</si>
  <si>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</si>
  <si>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</si>
  <si>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</si>
  <si>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</si>
  <si>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</si>
  <si>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</si>
  <si>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</si>
  <si>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</si>
  <si>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</si>
  <si>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</si>
  <si>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</si>
  <si>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</si>
  <si>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</si>
  <si>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</si>
  <si>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</si>
  <si>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</si>
  <si>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</si>
  <si>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</si>
  <si>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</si>
  <si>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</si>
  <si>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</si>
  <si>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</si>
  <si>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</si>
  <si>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</si>
  <si>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</si>
  <si>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</si>
  <si>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</si>
  <si>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</si>
  <si>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</si>
  <si>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</si>
  <si>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</si>
  <si>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</si>
  <si>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</si>
  <si>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</si>
  <si>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</si>
  <si>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</si>
  <si>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</si>
  <si>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</si>
  <si>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</si>
  <si>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</si>
  <si>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</si>
  <si>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</si>
  <si>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</si>
  <si>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</si>
  <si>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</si>
  <si>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</si>
  <si>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</si>
  <si>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</si>
  <si>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</si>
  <si>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</si>
  <si>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</si>
  <si>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</si>
  <si>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</si>
  <si>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</si>
  <si>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</si>
  <si>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</si>
  <si>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</si>
  <si>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</si>
  <si>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</si>
  <si>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</si>
  <si>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</si>
  <si>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</si>
  <si>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</si>
  <si>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</si>
  <si>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</si>
  <si>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</si>
  <si>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</si>
  <si>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</si>
  <si>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</si>
  <si>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</si>
  <si>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</si>
  <si>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</si>
  <si>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</si>
  <si>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</si>
  <si>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</si>
  <si>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</si>
  <si>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</si>
  <si>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</si>
  <si>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</si>
  <si>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</si>
  <si>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</si>
  <si>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</si>
  <si>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</si>
  <si>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</si>
  <si>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</si>
  <si>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</si>
  <si>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</si>
  <si>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</si>
  <si>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</si>
  <si>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</si>
  <si>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</si>
  <si>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</si>
  <si>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</si>
  <si>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</si>
  <si>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</si>
  <si>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</si>
  <si>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</si>
  <si>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</si>
  <si>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</si>
  <si>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</si>
  <si>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</si>
  <si>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</si>
  <si>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</si>
  <si>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</si>
  <si>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</si>
  <si>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</si>
  <si>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</si>
  <si>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</si>
  <si>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</si>
  <si>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</si>
  <si>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</si>
  <si>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</si>
  <si>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</si>
  <si>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</si>
  <si>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</si>
  <si>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</si>
  <si>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</si>
  <si>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</si>
  <si>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</si>
  <si>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</si>
  <si>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</si>
  <si>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</si>
  <si>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</si>
  <si>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</si>
  <si>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</si>
  <si>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</si>
  <si>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</si>
  <si>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</si>
  <si>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</si>
  <si>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</si>
  <si>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</si>
  <si>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</si>
  <si>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</si>
  <si>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</si>
  <si>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</si>
  <si>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</si>
  <si>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</si>
  <si>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</si>
  <si>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</si>
  <si>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</si>
  <si>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</si>
  <si>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</si>
  <si>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</si>
  <si>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</si>
  <si>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</si>
  <si>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</si>
  <si>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</si>
  <si>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</si>
  <si>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</si>
  <si>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</si>
  <si>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</si>
  <si>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</si>
  <si>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</si>
  <si>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</si>
  <si>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</si>
  <si>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</si>
  <si>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</si>
  <si>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</si>
  <si>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</si>
  <si>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</si>
  <si>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</si>
  <si>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</si>
  <si>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</si>
  <si>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</si>
  <si>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</si>
  <si>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</si>
  <si>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</si>
  <si>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</si>
  <si>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</si>
  <si>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</si>
  <si>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</si>
  <si>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</si>
  <si>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</si>
  <si>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</si>
  <si>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</si>
  <si>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</si>
  <si>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</si>
  <si>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</si>
  <si>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</si>
  <si>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</si>
  <si>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</si>
  <si>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</si>
  <si>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</si>
  <si>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</si>
  <si>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</si>
  <si>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</si>
  <si>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</si>
  <si>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</si>
  <si>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</si>
  <si>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</si>
  <si>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</si>
  <si>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</si>
  <si>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</si>
  <si>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</si>
  <si>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</si>
  <si>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</si>
  <si>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</si>
  <si>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</si>
  <si>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</si>
  <si>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</si>
  <si>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</si>
  <si>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</si>
  <si>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</si>
  <si>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</si>
  <si>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</si>
  <si>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</si>
  <si>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</si>
  <si>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</si>
  <si>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</si>
  <si>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</si>
  <si>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</si>
  <si>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</si>
  <si>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</si>
  <si>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</si>
  <si>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</si>
  <si>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</si>
  <si>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</si>
  <si>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</si>
  <si>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</si>
  <si>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</si>
  <si>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</si>
  <si>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</si>
  <si>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</si>
  <si>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</si>
  <si>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</si>
  <si>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</si>
  <si>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</si>
  <si>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</si>
  <si>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</si>
  <si>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</si>
  <si>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</si>
  <si>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</si>
  <si>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</si>
  <si>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</si>
  <si>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</si>
  <si>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</si>
  <si>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</si>
  <si>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</si>
  <si>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</si>
  <si>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</si>
  <si>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</si>
  <si>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</si>
  <si>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</si>
  <si>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</si>
  <si>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</si>
  <si>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</si>
  <si>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</si>
  <si>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</si>
  <si>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</si>
  <si>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</si>
  <si>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</si>
  <si>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</si>
  <si>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</si>
  <si>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</si>
  <si>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</si>
  <si>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</si>
  <si>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</si>
  <si>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</si>
  <si>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</si>
  <si>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</si>
  <si>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</si>
  <si>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</si>
  <si>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</si>
  <si>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</si>
  <si>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</si>
  <si>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</si>
  <si>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</si>
  <si>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</si>
  <si>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</si>
  <si>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</si>
  <si>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</si>
  <si>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</si>
  <si>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</si>
  <si>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</si>
  <si>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</si>
  <si>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</si>
  <si>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</si>
  <si>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</si>
  <si>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</si>
  <si>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</si>
  <si>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</si>
  <si>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</si>
  <si>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</si>
  <si>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</si>
  <si>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</si>
  <si>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</si>
  <si>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</si>
  <si>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</si>
  <si>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</si>
  <si>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</si>
  <si>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</si>
  <si>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</si>
  <si>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</si>
  <si>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</si>
  <si>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</si>
  <si>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</si>
  <si>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</si>
  <si>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</si>
  <si>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</si>
  <si>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</si>
  <si>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</si>
  <si>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</si>
  <si>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</si>
  <si>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</si>
  <si>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</si>
  <si>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</si>
  <si>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</si>
  <si>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</si>
  <si>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</si>
  <si>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</si>
  <si>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</si>
  <si>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</si>
  <si>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</si>
  <si>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</si>
  <si>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</si>
  <si>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</si>
  <si>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</si>
  <si>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</si>
  <si>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</si>
  <si>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</si>
  <si>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</si>
  <si>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</si>
  <si>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</si>
  <si>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</si>
  <si>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</si>
  <si>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</si>
  <si>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</si>
  <si>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</si>
  <si>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</si>
  <si>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</si>
  <si>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</si>
  <si>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</si>
  <si>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</si>
  <si>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</si>
  <si>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</si>
  <si>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</si>
  <si>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</si>
  <si>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</si>
  <si>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</si>
  <si>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</si>
  <si>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</si>
  <si>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</si>
  <si>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</si>
  <si>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</si>
  <si>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</si>
  <si>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</si>
  <si>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</si>
  <si>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</si>
  <si>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</si>
  <si>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</si>
  <si>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</si>
  <si>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</si>
  <si>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</si>
  <si>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</si>
  <si>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</si>
  <si>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</si>
  <si>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</si>
  <si>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</si>
  <si>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</si>
  <si>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</si>
  <si>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</si>
  <si>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</si>
  <si>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</si>
  <si>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</si>
  <si>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</si>
  <si>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</si>
  <si>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</si>
  <si>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</si>
  <si>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</si>
  <si>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</si>
  <si>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</si>
  <si>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</si>
  <si>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</si>
  <si>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</si>
  <si>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</si>
  <si>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</si>
  <si>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</si>
  <si>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</si>
  <si>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</si>
  <si>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</si>
  <si>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</si>
  <si>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</si>
  <si>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</si>
  <si>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</si>
  <si>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</si>
  <si>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</si>
  <si>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</si>
  <si>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</si>
  <si>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</si>
  <si>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</si>
  <si>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</si>
  <si>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</si>
  <si>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</si>
  <si>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</si>
  <si>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</si>
  <si>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</si>
  <si>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</si>
  <si>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</si>
  <si>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</si>
  <si>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</si>
  <si>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</si>
  <si>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</si>
  <si>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</si>
  <si>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</si>
  <si>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</si>
  <si>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</si>
  <si>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</si>
  <si>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</si>
  <si>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</si>
  <si>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</si>
  <si>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</si>
  <si>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</si>
  <si>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</si>
  <si>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</si>
  <si>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</si>
  <si>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</si>
  <si>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</si>
  <si>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</si>
  <si>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</si>
  <si>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</si>
  <si>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</si>
  <si>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</si>
  <si>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</si>
  <si>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</si>
  <si>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</si>
  <si>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</si>
  <si>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</si>
  <si>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</si>
  <si>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</si>
  <si>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</si>
  <si>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</si>
  <si>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</si>
  <si>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</si>
  <si>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</si>
  <si>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</si>
  <si>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</si>
  <si>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</si>
  <si>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</si>
  <si>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</si>
  <si>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</si>
  <si>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</si>
  <si>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</si>
  <si>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</si>
  <si>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</si>
  <si>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</si>
  <si>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</si>
  <si>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</si>
  <si>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</si>
  <si>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</si>
  <si>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</si>
  <si>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</si>
  <si>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</si>
  <si>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</si>
  <si>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</si>
  <si>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</si>
  <si>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</si>
  <si>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</si>
  <si>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</si>
  <si>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</si>
  <si>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</si>
  <si>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</si>
  <si>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</si>
  <si>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</si>
  <si>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</si>
  <si>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</si>
  <si>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</si>
  <si>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</si>
  <si>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</si>
  <si>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</si>
  <si>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</si>
  <si>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</si>
  <si>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</si>
  <si>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</si>
  <si>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</si>
  <si>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</si>
  <si>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</si>
  <si>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</si>
  <si>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</si>
  <si>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</si>
  <si>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</si>
  <si>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</si>
  <si>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</si>
  <si>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</si>
  <si>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</si>
  <si>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</si>
  <si>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</si>
  <si>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</si>
  <si>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</si>
  <si>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</si>
  <si>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</si>
  <si>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</si>
  <si>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</si>
  <si>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</si>
  <si>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</si>
  <si>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</si>
  <si>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</si>
  <si>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</si>
  <si>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</si>
  <si>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</si>
  <si>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</si>
  <si>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</si>
  <si>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</si>
  <si>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</si>
  <si>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</si>
  <si>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</si>
  <si>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</si>
  <si>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</si>
  <si>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</si>
  <si>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</si>
  <si>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</si>
  <si>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</si>
  <si>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</si>
  <si>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</si>
  <si>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</si>
  <si>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</si>
  <si>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</si>
  <si>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</si>
  <si>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</si>
  <si>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</si>
  <si>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</si>
  <si>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</si>
  <si>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</si>
  <si>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</si>
  <si>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</si>
  <si>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</si>
  <si>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</si>
  <si>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</si>
  <si>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</si>
  <si>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</si>
  <si>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</si>
  <si>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</si>
  <si>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</si>
  <si>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</si>
  <si>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</si>
  <si>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</si>
  <si>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</si>
  <si>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</si>
  <si>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</si>
  <si>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</si>
  <si>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</si>
  <si>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</si>
  <si>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</si>
  <si>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</si>
  <si>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</si>
  <si>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</si>
  <si>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</si>
  <si>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</si>
  <si>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</si>
  <si>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</si>
  <si>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</si>
  <si>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</si>
  <si>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</si>
  <si>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</si>
  <si>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</si>
  <si>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</si>
  <si>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</si>
  <si>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</si>
  <si>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</si>
  <si>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</si>
  <si>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</si>
  <si>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</si>
  <si>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</si>
  <si>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</si>
  <si>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</si>
  <si>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</si>
  <si>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</si>
  <si>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</si>
  <si>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</si>
  <si>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</si>
  <si>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</si>
  <si>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</si>
  <si>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</si>
  <si>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</si>
  <si>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</si>
  <si>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</si>
  <si>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</si>
  <si>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</si>
  <si>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</si>
  <si>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</si>
  <si>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</si>
  <si>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</si>
  <si>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</si>
  <si>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</si>
  <si>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</si>
  <si>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</si>
  <si>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</si>
  <si>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</si>
  <si>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</si>
  <si>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</si>
  <si>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</si>
  <si>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</si>
  <si>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</si>
  <si>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</si>
  <si>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</si>
  <si>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</si>
  <si>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</si>
  <si>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</si>
  <si>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</si>
  <si>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</si>
  <si>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</si>
  <si>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</si>
  <si>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</si>
  <si>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</si>
  <si>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</si>
  <si>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</si>
  <si>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</si>
  <si>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</si>
  <si>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</si>
  <si>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</si>
  <si>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</si>
  <si>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</si>
  <si>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</si>
  <si>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</si>
  <si>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</si>
  <si>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</si>
  <si>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</si>
  <si>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</si>
  <si>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</si>
  <si>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</si>
  <si>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</si>
  <si>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</si>
  <si>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</si>
  <si>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</si>
  <si>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</si>
  <si>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</si>
  <si>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</si>
  <si>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</si>
  <si>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</si>
  <si>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</si>
  <si>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</si>
  <si>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</si>
  <si>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</si>
  <si>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</si>
  <si>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</si>
  <si>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</si>
  <si>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</si>
  <si>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</si>
  <si>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</si>
  <si>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</si>
  <si>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</si>
  <si>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</si>
  <si>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</si>
  <si>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</si>
  <si>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</si>
  <si>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</si>
  <si>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</si>
  <si>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</si>
  <si>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</si>
  <si>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</si>
  <si>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</si>
  <si>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</si>
  <si>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</si>
  <si>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</si>
  <si>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</si>
  <si>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</si>
  <si>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</si>
  <si>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</si>
  <si>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</si>
  <si>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</si>
  <si>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</si>
  <si>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</si>
  <si>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</si>
  <si>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</si>
  <si>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</si>
  <si>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</si>
  <si>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</si>
  <si>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</si>
  <si>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</si>
  <si>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</si>
  <si>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</si>
  <si>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</si>
  <si>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</si>
  <si>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</si>
  <si>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</si>
  <si>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</si>
  <si>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</si>
  <si>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</si>
  <si>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</si>
  <si>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</si>
  <si>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</si>
  <si>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</si>
  <si>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</si>
  <si>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</si>
  <si>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</si>
  <si>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</si>
  <si>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</si>
  <si>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</si>
  <si>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</si>
  <si>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</si>
  <si>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</si>
  <si>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</si>
  <si>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</si>
  <si>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</si>
  <si>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</si>
  <si>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</si>
  <si>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</si>
  <si>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</si>
  <si>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</si>
  <si>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</si>
  <si>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</si>
  <si>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</si>
  <si>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</si>
  <si>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</si>
  <si>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</si>
  <si>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</si>
  <si>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</si>
  <si>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</si>
  <si>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</si>
  <si>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</si>
  <si>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</si>
  <si>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</si>
  <si>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</si>
  <si>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</si>
  <si>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</si>
  <si>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</si>
  <si>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</si>
  <si>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</si>
  <si>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</si>
  <si>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</si>
  <si>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</si>
  <si>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</si>
  <si>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</si>
  <si>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</si>
  <si>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</si>
  <si>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</si>
  <si>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</si>
  <si>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</si>
  <si>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</si>
  <si>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</si>
  <si>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</si>
  <si>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</si>
  <si>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</si>
  <si>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</si>
  <si>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</si>
  <si>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</si>
  <si>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</si>
  <si>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</si>
  <si>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</si>
  <si>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</si>
  <si>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</si>
  <si>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</si>
  <si>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</si>
  <si>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</si>
  <si>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</si>
  <si>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</si>
  <si>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</si>
  <si>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</si>
  <si>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</si>
  <si>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</si>
  <si>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</si>
  <si>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</si>
  <si>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</si>
  <si>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</si>
  <si>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</si>
  <si>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</si>
  <si>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</si>
  <si>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</si>
  <si>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</si>
  <si>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</si>
  <si>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</si>
  <si>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</si>
  <si>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</si>
  <si>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</si>
  <si>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</si>
  <si>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</si>
  <si>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</si>
  <si>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</si>
  <si>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</si>
  <si>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</si>
  <si>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</si>
  <si>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</si>
  <si>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</si>
  <si>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</si>
  <si>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</si>
  <si>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</si>
  <si>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</si>
  <si>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</si>
  <si>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</si>
  <si>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</si>
  <si>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</si>
  <si>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</si>
  <si>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</si>
  <si>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</si>
  <si>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</si>
  <si>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</si>
  <si>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</si>
  <si>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</si>
  <si>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</si>
  <si>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</si>
  <si>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</si>
  <si>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</si>
  <si>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</si>
  <si>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</si>
  <si>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</si>
  <si>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</si>
  <si>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</si>
  <si>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</si>
  <si>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</si>
  <si>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</si>
  <si>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</si>
  <si>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</si>
  <si>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</si>
  <si>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</si>
  <si>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</si>
  <si>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</si>
  <si>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</si>
  <si>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</si>
  <si>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</si>
  <si>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</si>
  <si>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</si>
  <si>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</si>
  <si>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</si>
  <si>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</si>
  <si>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</si>
  <si>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</si>
  <si>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</si>
  <si>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</si>
  <si>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</si>
  <si>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</si>
  <si>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</si>
  <si>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</si>
  <si>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</si>
  <si>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</si>
  <si>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</si>
  <si>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</si>
  <si>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</si>
  <si>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</si>
  <si>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</si>
  <si>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</si>
  <si>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</si>
  <si>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</si>
  <si>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</si>
  <si>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</si>
  <si>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</si>
  <si>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</si>
  <si>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</si>
  <si>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</si>
  <si>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</si>
  <si>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</si>
  <si>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</si>
  <si>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</si>
  <si>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</si>
  <si>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</si>
  <si>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</si>
  <si>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</si>
  <si>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</si>
  <si>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</si>
  <si>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</si>
  <si>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</si>
  <si>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</si>
  <si>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</si>
  <si>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</si>
  <si>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</si>
  <si>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</si>
  <si>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</si>
  <si>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</si>
  <si>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</si>
  <si>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</si>
  <si>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</si>
  <si>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</si>
  <si>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</si>
  <si>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</si>
  <si>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</si>
  <si>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</si>
  <si>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</si>
  <si>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</si>
  <si>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</si>
  <si>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</si>
  <si>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</si>
  <si>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</si>
  <si>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</si>
  <si>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</si>
  <si>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</si>
  <si>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</si>
  <si>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</si>
  <si>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</si>
  <si>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</si>
  <si>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</si>
  <si>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</si>
  <si>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</si>
  <si>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</si>
  <si>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</si>
  <si>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</si>
  <si>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</si>
  <si>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</si>
  <si>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</si>
  <si>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</si>
  <si>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</si>
  <si>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</si>
  <si>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</si>
  <si>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</si>
  <si>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</si>
  <si>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</si>
  <si>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</si>
  <si>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</si>
  <si>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</si>
  <si>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</si>
  <si>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</si>
  <si>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</si>
  <si>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</si>
  <si>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</si>
  <si>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</si>
  <si>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</si>
  <si>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</si>
  <si>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</si>
  <si>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</si>
  <si>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</si>
  <si>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</si>
  <si>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</si>
  <si>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</si>
  <si>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</si>
  <si>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</si>
  <si>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</si>
  <si>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</si>
  <si>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</si>
  <si>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</si>
  <si>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</si>
  <si>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</si>
  <si>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</si>
  <si>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</si>
  <si>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</si>
  <si>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</si>
  <si>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</si>
  <si>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</si>
  <si>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</si>
  <si>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</si>
  <si>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</si>
  <si>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</si>
  <si>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</si>
  <si>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</si>
  <si>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</si>
  <si>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</si>
  <si>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</si>
  <si>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</si>
  <si>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</si>
  <si>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</si>
  <si>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</si>
  <si>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</si>
  <si>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</si>
  <si>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</si>
  <si>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</si>
  <si>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</si>
  <si>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</si>
  <si>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</si>
  <si>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</si>
  <si>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</si>
  <si>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</si>
  <si>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</si>
  <si>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</si>
  <si>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</si>
  <si>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</si>
  <si>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</si>
  <si>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</si>
  <si>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</si>
  <si>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</si>
  <si>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</si>
  <si>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</si>
  <si>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</si>
  <si>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</si>
  <si>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</si>
  <si>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</si>
  <si>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</si>
  <si>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</si>
  <si>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</si>
  <si>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</si>
  <si>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</si>
  <si>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</si>
  <si>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</si>
  <si>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</si>
  <si>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</si>
  <si>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</si>
  <si>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</si>
  <si>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</si>
  <si>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</si>
  <si>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</si>
  <si>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</si>
  <si>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</si>
  <si>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</si>
  <si>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</si>
  <si>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</si>
  <si>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</si>
  <si>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</si>
  <si>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</si>
  <si>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</si>
  <si>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</si>
  <si>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</si>
  <si>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</si>
  <si>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</si>
  <si>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</si>
  <si>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</si>
  <si>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</si>
  <si>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</si>
  <si>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</si>
  <si>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</si>
  <si>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</si>
  <si>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</si>
  <si>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</si>
  <si>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</si>
  <si>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</si>
  <si>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</si>
  <si>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</si>
  <si>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</si>
  <si>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</si>
  <si>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</si>
  <si>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</si>
  <si>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</si>
  <si>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</si>
  <si>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</si>
  <si>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</si>
  <si>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</si>
  <si>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</si>
  <si>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</si>
  <si>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</si>
  <si>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</si>
  <si>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</si>
  <si>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</si>
  <si>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</si>
  <si>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</si>
  <si>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</si>
  <si>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</si>
  <si>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</si>
  <si>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</si>
  <si>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</si>
  <si>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</si>
  <si>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</si>
  <si>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</si>
  <si>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</si>
  <si>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</si>
  <si>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</si>
  <si>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</si>
  <si>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</si>
  <si>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</si>
  <si>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</si>
  <si>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</si>
  <si>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</si>
  <si>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</si>
  <si>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</si>
  <si>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</si>
  <si>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</si>
  <si>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</si>
  <si>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</si>
  <si>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</si>
  <si>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</si>
  <si>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</si>
  <si>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</si>
  <si>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</si>
  <si>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</si>
  <si>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</si>
  <si>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</si>
  <si>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</si>
  <si>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</si>
  <si>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</si>
  <si>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</si>
  <si>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</si>
  <si>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</si>
  <si>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</si>
  <si>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</si>
  <si>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</si>
  <si>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</si>
  <si>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</si>
  <si>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</si>
  <si>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</si>
  <si>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</si>
  <si>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</si>
  <si>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</si>
  <si>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</si>
  <si>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</si>
  <si>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</si>
  <si>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</si>
  <si>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</si>
  <si>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</si>
  <si>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</si>
  <si>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</si>
  <si>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</si>
  <si>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</si>
  <si>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</si>
  <si>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</si>
  <si>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</si>
  <si>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</si>
  <si>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</si>
  <si>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</si>
  <si>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</si>
  <si>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</si>
  <si>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</si>
  <si>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</si>
  <si>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</si>
  <si>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</si>
  <si>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</si>
  <si>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</si>
  <si>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</si>
  <si>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</si>
  <si>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</si>
  <si>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</si>
  <si>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</si>
  <si>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</si>
  <si>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</si>
  <si>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</si>
  <si>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</si>
  <si>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</si>
  <si>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</si>
  <si>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</si>
  <si>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</si>
  <si>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</si>
  <si>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</si>
  <si>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</si>
  <si>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</si>
  <si>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</si>
  <si>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</si>
  <si>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</si>
  <si>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</si>
  <si>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</si>
  <si>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</si>
  <si>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</si>
  <si>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</si>
  <si>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</si>
  <si>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</si>
  <si>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</si>
  <si>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</si>
  <si>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</si>
  <si>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</si>
  <si>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</si>
  <si>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</si>
  <si>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</si>
  <si>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</si>
  <si>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</si>
  <si>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</si>
  <si>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</si>
  <si>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</si>
  <si>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</si>
  <si>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</si>
  <si>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</si>
  <si>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</si>
  <si>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</si>
  <si>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</si>
  <si>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</si>
  <si>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</si>
  <si>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</si>
  <si>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</si>
  <si>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</si>
  <si>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</si>
  <si>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</si>
  <si>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</si>
  <si>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</si>
  <si>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</si>
  <si>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</si>
  <si>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</si>
  <si>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</si>
  <si>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</si>
  <si>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</si>
  <si>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</si>
  <si>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</si>
  <si>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</si>
  <si>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</si>
  <si>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</si>
  <si>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</si>
  <si>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</si>
  <si>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</si>
  <si>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</si>
  <si>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</si>
  <si>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</si>
  <si>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</si>
  <si>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</si>
  <si>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</si>
  <si>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</si>
  <si>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</si>
  <si>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</si>
  <si>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</si>
  <si>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</si>
  <si>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</si>
  <si>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</si>
  <si>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</si>
  <si>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</si>
  <si>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</si>
  <si>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</si>
  <si>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</si>
  <si>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</si>
  <si>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</si>
  <si>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</si>
  <si>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</si>
  <si>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</si>
  <si>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</si>
  <si>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</si>
  <si>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</si>
  <si>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</si>
  <si>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</si>
  <si>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</si>
  <si>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</si>
  <si>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</si>
  <si>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</si>
  <si>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</si>
  <si>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</si>
  <si>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</si>
  <si>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</si>
  <si>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</si>
  <si>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</si>
  <si>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</si>
  <si>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</si>
  <si>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</si>
  <si>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</si>
  <si>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</si>
  <si>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</si>
  <si>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</si>
  <si>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</si>
  <si>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</si>
  <si>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</si>
  <si>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</si>
  <si>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</si>
  <si>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</si>
  <si>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</si>
  <si>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</si>
  <si>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</si>
  <si>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</si>
  <si>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</si>
  <si>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</si>
  <si>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</si>
  <si>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</si>
  <si>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</si>
  <si>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</si>
  <si>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</si>
  <si>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</si>
  <si>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</si>
  <si>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</si>
  <si>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</si>
  <si>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</si>
  <si>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</si>
  <si>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</si>
  <si>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</si>
  <si>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</si>
  <si>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</si>
  <si>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</si>
  <si>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</si>
  <si>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</si>
  <si>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</si>
  <si>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</si>
  <si>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</si>
  <si>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</si>
  <si>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</si>
  <si>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</si>
  <si>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</si>
  <si>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</si>
  <si>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</si>
  <si>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</si>
  <si>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</si>
  <si>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</si>
  <si>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</si>
  <si>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</si>
  <si>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</si>
  <si>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</si>
  <si>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</si>
  <si>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</si>
  <si>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</si>
  <si>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</si>
  <si>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</si>
  <si>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</si>
  <si>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</si>
  <si>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</si>
  <si>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</si>
  <si>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</si>
  <si>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</si>
  <si>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</si>
  <si>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</si>
  <si>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</si>
  <si>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</si>
  <si>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</si>
  <si>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</si>
  <si>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</si>
  <si>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</si>
  <si>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</si>
  <si>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</si>
  <si>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</si>
  <si>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</si>
  <si>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</si>
  <si>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</si>
  <si>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</si>
  <si>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</si>
  <si>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</si>
  <si>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</si>
  <si>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</si>
  <si>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</si>
  <si>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</si>
  <si>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</si>
  <si>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</si>
  <si>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</si>
  <si>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</si>
  <si>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</si>
  <si>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</si>
  <si>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</si>
  <si>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</si>
  <si>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</si>
  <si>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</si>
  <si>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</si>
  <si>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</si>
  <si>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</si>
  <si>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</si>
  <si>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</si>
  <si>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</si>
  <si>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</si>
  <si>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</si>
  <si>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</si>
  <si>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</si>
  <si>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</si>
  <si>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</si>
  <si>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</si>
  <si>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</si>
  <si>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</si>
  <si>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</si>
  <si>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</si>
  <si>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</si>
  <si>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</si>
  <si>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</si>
  <si>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</si>
  <si>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</si>
  <si>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</si>
  <si>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</si>
  <si>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</si>
  <si>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</si>
  <si>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</si>
  <si>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</si>
  <si>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</si>
  <si>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</si>
  <si>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</si>
  <si>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</si>
  <si>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</si>
  <si>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</si>
  <si>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</si>
  <si>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</si>
  <si>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</si>
  <si>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</si>
  <si>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</si>
  <si>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</si>
  <si>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</si>
  <si>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</si>
  <si>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</si>
  <si>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</si>
  <si>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</si>
  <si>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</si>
  <si>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</si>
  <si>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</si>
  <si>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</si>
  <si>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</si>
  <si>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</si>
  <si>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</si>
  <si>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</si>
  <si>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</si>
  <si>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</si>
  <si>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</si>
  <si>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</si>
  <si>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</si>
  <si>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</si>
  <si>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</si>
  <si>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</si>
  <si>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</si>
  <si>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</si>
  <si>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</si>
  <si>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</si>
  <si>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</si>
  <si>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</si>
  <si>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</si>
  <si>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</si>
  <si>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</si>
  <si>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</si>
  <si>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</si>
  <si>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</si>
  <si>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</si>
  <si>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</si>
  <si>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</si>
  <si>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</si>
  <si>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</si>
  <si>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</si>
  <si>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</si>
  <si>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</si>
  <si>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</si>
  <si>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</si>
  <si>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</si>
  <si>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</si>
  <si>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</si>
  <si>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</si>
  <si>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</si>
  <si>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</si>
  <si>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</si>
  <si>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</si>
  <si>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</si>
  <si>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</si>
  <si>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</si>
  <si>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</si>
  <si>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</si>
  <si>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</si>
  <si>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</si>
  <si>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</si>
  <si>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</si>
  <si>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</si>
  <si>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</si>
  <si>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</si>
  <si>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</si>
  <si>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</si>
  <si>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</si>
  <si>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</si>
  <si>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</si>
  <si>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</si>
  <si>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</si>
  <si>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</si>
  <si>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</si>
  <si>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</si>
  <si>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</si>
  <si>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</si>
  <si>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</si>
  <si>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</si>
  <si>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</si>
  <si>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</si>
  <si>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</si>
  <si>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</si>
  <si>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</si>
  <si>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</si>
  <si>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</si>
  <si>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</si>
  <si>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</si>
  <si>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</si>
  <si>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</si>
  <si>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</si>
  <si>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</si>
  <si>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</si>
  <si>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</si>
  <si>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</si>
  <si>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</si>
  <si>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</si>
  <si>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</si>
  <si>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</si>
  <si>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</si>
  <si>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</si>
  <si>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</si>
  <si>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</si>
  <si>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</si>
  <si>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</si>
  <si>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</si>
  <si>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</si>
  <si>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</si>
  <si>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</si>
  <si>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</si>
  <si>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</si>
  <si>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</si>
  <si>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</si>
  <si>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</si>
  <si>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</si>
  <si>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</si>
  <si>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</si>
  <si>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</si>
  <si>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</si>
  <si>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</si>
  <si>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</si>
  <si>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</si>
  <si>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</si>
  <si>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</si>
  <si>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</si>
  <si>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</si>
  <si>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</si>
  <si>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</si>
  <si>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</si>
  <si>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</si>
  <si>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</si>
  <si>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</si>
  <si>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</si>
  <si>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</si>
  <si>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</si>
  <si>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</si>
  <si>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</si>
  <si>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</si>
  <si>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</si>
  <si>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</si>
  <si>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</si>
  <si>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</si>
  <si>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</si>
  <si>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</si>
  <si>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</si>
  <si>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</si>
  <si>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</si>
  <si>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</si>
  <si>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</si>
  <si>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</si>
  <si>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</si>
  <si>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</si>
  <si>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</si>
  <si>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</si>
  <si>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</si>
  <si>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</si>
  <si>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</si>
  <si>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</si>
  <si>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</si>
  <si>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</si>
  <si>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</si>
  <si>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</si>
  <si>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</si>
  <si>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</si>
  <si>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</si>
  <si>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</si>
  <si>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</si>
  <si>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</si>
  <si>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</si>
  <si>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</si>
  <si>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</si>
  <si>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</si>
  <si>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</si>
  <si>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</si>
  <si>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</si>
  <si>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</si>
  <si>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</si>
  <si>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</si>
  <si>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</si>
  <si>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</si>
  <si>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</si>
  <si>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</si>
  <si>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</si>
  <si>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</si>
  <si>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</si>
  <si>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</si>
  <si>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</si>
  <si>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</si>
  <si>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</si>
  <si>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</si>
  <si>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</si>
  <si>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</si>
  <si>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</si>
  <si>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</si>
  <si>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</si>
  <si>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</si>
  <si>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</si>
  <si>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</si>
  <si>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</si>
  <si>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</si>
  <si>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</si>
  <si>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</si>
  <si>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</si>
  <si>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</si>
  <si>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</si>
  <si>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</si>
  <si>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</si>
  <si>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</si>
  <si>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</si>
  <si>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</si>
  <si>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</si>
  <si>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</si>
  <si>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</si>
  <si>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</si>
  <si>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</si>
  <si>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</si>
  <si>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</si>
  <si>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</si>
  <si>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</si>
  <si>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</si>
  <si>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</si>
  <si>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</si>
  <si>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</si>
  <si>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</si>
  <si>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</si>
  <si>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</si>
  <si>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</si>
  <si>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</si>
  <si>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</si>
  <si>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</si>
  <si>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</si>
  <si>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</si>
  <si>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</si>
  <si>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</si>
  <si>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</si>
  <si>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</si>
  <si>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</si>
  <si>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</si>
  <si>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</si>
  <si>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</si>
  <si>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</si>
  <si>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</si>
  <si>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</si>
  <si>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</si>
  <si>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</si>
  <si>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</si>
  <si>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</si>
  <si>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</si>
  <si>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</si>
  <si>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</si>
  <si>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</si>
  <si>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</si>
  <si>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</si>
  <si>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</si>
  <si>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</si>
  <si>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</si>
  <si>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</si>
  <si>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</si>
  <si>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</si>
  <si>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</si>
  <si>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</si>
  <si>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</si>
  <si>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</si>
  <si>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</si>
  <si>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</si>
  <si>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</si>
  <si>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</si>
  <si>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</si>
  <si>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</si>
  <si>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</si>
  <si>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</si>
  <si>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</si>
  <si>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</si>
  <si>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</si>
  <si>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</si>
  <si>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</si>
  <si>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</si>
  <si>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</si>
  <si>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</si>
  <si>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</si>
  <si>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</si>
  <si>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</si>
  <si>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</si>
  <si>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</si>
  <si>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</si>
  <si>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</si>
  <si>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</si>
  <si>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</si>
  <si>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</si>
  <si>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</si>
  <si>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</si>
  <si>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</si>
  <si>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</si>
  <si>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</si>
  <si>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</si>
  <si>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</si>
  <si>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</si>
  <si>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</si>
  <si>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</si>
  <si>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</si>
  <si>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</si>
  <si>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</si>
  <si>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</si>
  <si>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</si>
  <si>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</si>
  <si>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</si>
  <si>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</si>
  <si>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</si>
  <si>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</si>
  <si>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</si>
  <si>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</si>
  <si>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</si>
  <si>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</si>
  <si>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</si>
  <si>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</si>
  <si>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</si>
  <si>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</si>
  <si>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</si>
  <si>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</si>
  <si>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</si>
  <si>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</si>
  <si>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</si>
  <si>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</si>
  <si>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</si>
  <si>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</si>
  <si>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</si>
  <si>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</si>
  <si>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</si>
  <si>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</si>
  <si>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</si>
  <si>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</si>
  <si>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</si>
  <si>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</si>
  <si>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</si>
  <si>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</si>
  <si>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</si>
  <si>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</si>
  <si>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</si>
  <si>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</si>
  <si>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</si>
  <si>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</si>
  <si>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</si>
  <si>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</si>
  <si>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</si>
  <si>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</si>
  <si>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</si>
  <si>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</si>
  <si>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</si>
  <si>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</si>
  <si>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</si>
  <si>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</si>
  <si>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</si>
  <si>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</si>
  <si>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</si>
  <si>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</si>
  <si>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</si>
  <si>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</si>
  <si>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</si>
  <si>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</si>
  <si>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</si>
  <si>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</si>
  <si>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</si>
  <si>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</si>
  <si>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</si>
  <si>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</si>
  <si>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</si>
  <si>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</si>
  <si>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</si>
  <si>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</si>
  <si>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</si>
  <si>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</si>
  <si>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</si>
  <si>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</si>
  <si>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</si>
  <si>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</si>
  <si>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</si>
  <si>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</si>
  <si>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</si>
  <si>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</si>
  <si>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</si>
  <si>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</si>
  <si>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</si>
  <si>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</si>
  <si>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</si>
  <si>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</si>
  <si>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</si>
  <si>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</si>
  <si>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</si>
  <si>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</si>
  <si>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</si>
  <si>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</si>
  <si>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</si>
  <si>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</si>
  <si>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</si>
  <si>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</si>
  <si>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</si>
  <si>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</si>
  <si>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</si>
  <si>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</si>
  <si>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</si>
  <si>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</si>
  <si>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</si>
  <si>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</si>
  <si>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</si>
  <si>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</si>
  <si>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</si>
  <si>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</si>
  <si>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</si>
  <si>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</si>
  <si>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</si>
  <si>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</si>
  <si>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</si>
  <si>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</si>
  <si>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</si>
  <si>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</si>
  <si>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</si>
  <si>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</si>
  <si>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</si>
  <si>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</si>
  <si>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</si>
  <si>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</si>
  <si>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</si>
  <si>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</si>
  <si>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</si>
  <si>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</si>
  <si>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</si>
  <si>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</si>
  <si>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</si>
  <si>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</si>
  <si>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</si>
  <si>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</si>
  <si>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</si>
  <si>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</si>
  <si>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</si>
  <si>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</si>
  <si>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</si>
  <si>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</si>
  <si>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</si>
  <si>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</si>
  <si>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</si>
  <si>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</si>
  <si>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</si>
  <si>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</si>
  <si>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</si>
  <si>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</si>
  <si>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</si>
  <si>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</si>
  <si>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</si>
  <si>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</si>
  <si>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</si>
  <si>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</si>
  <si>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</si>
  <si>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</si>
  <si>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</si>
  <si>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</si>
  <si>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</si>
  <si>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</si>
  <si>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</si>
  <si>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</si>
  <si>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</si>
  <si>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</si>
  <si>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</si>
  <si>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</si>
  <si>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</si>
  <si>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</si>
  <si>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</si>
  <si>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</si>
  <si>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</si>
  <si>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</si>
  <si>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</si>
  <si>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</si>
  <si>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</si>
  <si>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</si>
  <si>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</si>
  <si>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</si>
  <si>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</si>
  <si>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</si>
  <si>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</si>
  <si>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</si>
  <si>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</si>
  <si>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</si>
  <si>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</si>
  <si>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</si>
  <si>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</si>
  <si>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</si>
  <si>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</si>
  <si>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</si>
  <si>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</si>
  <si>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</si>
  <si>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</si>
  <si>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</si>
  <si>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</si>
  <si>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</si>
  <si>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</si>
  <si>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</si>
  <si>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</si>
  <si>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</si>
  <si>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</si>
  <si>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</si>
  <si>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</si>
  <si>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</si>
  <si>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</si>
  <si>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</si>
  <si>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</si>
  <si>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</si>
  <si>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</si>
  <si>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</si>
  <si>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</si>
  <si>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</si>
  <si>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</si>
  <si>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</si>
  <si>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</si>
  <si>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</si>
  <si>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</si>
  <si>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</si>
  <si>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</si>
  <si>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</si>
  <si>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</si>
  <si>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</si>
  <si>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</si>
  <si>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</si>
  <si>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</si>
  <si>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</si>
  <si>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</si>
  <si>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</si>
  <si>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</si>
  <si>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</si>
  <si>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</si>
  <si>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</si>
  <si>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</si>
  <si>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</si>
  <si>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</si>
  <si>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</si>
  <si>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</si>
  <si>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</si>
  <si>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</si>
  <si>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</si>
  <si>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</si>
  <si>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</si>
  <si>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</si>
  <si>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</si>
  <si>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</si>
  <si>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</si>
  <si>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</si>
  <si>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</si>
  <si>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</si>
  <si>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</si>
  <si>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</si>
  <si>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</si>
  <si>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</si>
  <si>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</si>
  <si>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</si>
  <si>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</si>
  <si>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</si>
  <si>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</si>
  <si>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</si>
  <si>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</si>
  <si>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</si>
  <si>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</si>
  <si>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</si>
  <si>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</si>
  <si>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</si>
  <si>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</si>
  <si>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</si>
  <si>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</si>
  <si>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</si>
  <si>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</si>
  <si>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</si>
  <si>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</si>
  <si>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</si>
  <si>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</si>
  <si>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</si>
  <si>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</si>
  <si>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</si>
  <si>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</si>
  <si>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</si>
  <si>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</si>
  <si>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</si>
  <si>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</si>
  <si>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</si>
  <si>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</si>
  <si>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</si>
  <si>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</si>
  <si>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</si>
  <si>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</si>
  <si>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</si>
  <si>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</si>
  <si>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</si>
  <si>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</si>
  <si>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</si>
  <si>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</si>
  <si>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</si>
  <si>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</si>
  <si>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</si>
  <si>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</si>
  <si>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</si>
  <si>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</si>
  <si>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</si>
  <si>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</si>
  <si>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</si>
  <si>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</si>
  <si>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</si>
  <si>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</si>
  <si>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</si>
  <si>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</si>
  <si>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</si>
  <si>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</si>
  <si>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</si>
  <si>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</si>
  <si>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</si>
  <si>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</si>
  <si>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</si>
  <si>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</si>
  <si>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</si>
  <si>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</si>
  <si>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</si>
  <si>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</si>
  <si>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</si>
  <si>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</si>
  <si>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</si>
  <si>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</si>
  <si>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</si>
  <si>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</si>
  <si>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</si>
  <si>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</si>
  <si>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</si>
  <si>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</si>
  <si>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</si>
  <si>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</si>
  <si>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</si>
  <si>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</si>
  <si>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</si>
  <si>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</si>
  <si>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</si>
  <si>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</si>
  <si>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</si>
  <si>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</si>
  <si>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</si>
  <si>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</si>
  <si>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</si>
  <si>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</si>
  <si>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</si>
  <si>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</si>
  <si>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</si>
  <si>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</si>
  <si>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</si>
  <si>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</si>
  <si>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</si>
  <si>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</si>
  <si>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</si>
  <si>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</si>
  <si>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</si>
  <si>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</si>
  <si>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</si>
  <si>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</si>
  <si>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</si>
  <si>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</si>
  <si>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</si>
  <si>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</si>
  <si>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</si>
  <si>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</si>
  <si>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</si>
  <si>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</si>
  <si>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</si>
  <si>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</si>
  <si>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</si>
  <si>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</si>
  <si>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</si>
  <si>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</si>
  <si>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</si>
  <si>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</si>
  <si>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</si>
  <si>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</si>
  <si>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</si>
  <si>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</si>
  <si>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</si>
  <si>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</si>
  <si>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</si>
  <si>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</si>
  <si>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</si>
  <si>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</si>
  <si>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</si>
  <si>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</si>
  <si>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</si>
  <si>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</si>
  <si>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</si>
  <si>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</si>
  <si>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</si>
  <si>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</si>
  <si>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</si>
  <si>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</si>
  <si>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</si>
  <si>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</si>
  <si>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</si>
  <si>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</si>
  <si>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</si>
  <si>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</si>
  <si>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</si>
  <si>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</si>
  <si>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</si>
  <si>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</si>
  <si>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</si>
  <si>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</si>
  <si>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</si>
  <si>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</si>
  <si>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</si>
  <si>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</si>
  <si>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</si>
  <si>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</si>
  <si>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</si>
  <si>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</si>
  <si>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</si>
  <si>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</si>
  <si>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</si>
  <si>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</si>
  <si>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</si>
  <si>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</si>
  <si>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</si>
  <si>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</si>
  <si>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</si>
  <si>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</si>
  <si>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</si>
  <si>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</si>
  <si>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</si>
  <si>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</si>
  <si>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</si>
  <si>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</si>
  <si>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</si>
  <si>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</si>
  <si>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</si>
  <si>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</si>
  <si>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</si>
  <si>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</si>
  <si>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</si>
  <si>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</si>
  <si>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</si>
  <si>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</si>
  <si>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</si>
  <si>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</si>
  <si>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</si>
  <si>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</si>
  <si>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</si>
  <si>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</si>
  <si>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</si>
  <si>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</si>
  <si>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</si>
  <si>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</si>
  <si>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</si>
  <si>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</si>
  <si>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</si>
  <si>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</si>
  <si>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</si>
  <si>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</si>
  <si>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</si>
  <si>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</si>
  <si>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</si>
  <si>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</si>
  <si>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</si>
  <si>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</si>
  <si>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</si>
  <si>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</si>
  <si>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</si>
  <si>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</si>
  <si>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</si>
  <si>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</si>
  <si>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</si>
  <si>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</si>
  <si>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</si>
  <si>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</si>
  <si>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</si>
  <si>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</si>
  <si>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</si>
  <si>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</si>
  <si>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</si>
  <si>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</si>
  <si>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</si>
  <si>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</si>
  <si>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</si>
  <si>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</si>
  <si>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</si>
  <si>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</si>
  <si>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</si>
  <si>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</si>
  <si>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</si>
  <si>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</si>
  <si>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</si>
  <si>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</si>
  <si>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</si>
  <si>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</si>
  <si>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</si>
  <si>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</si>
  <si>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</si>
  <si>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</si>
  <si>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</si>
  <si>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</si>
  <si>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</si>
  <si>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</si>
  <si>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</si>
  <si>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</si>
  <si>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</si>
  <si>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</si>
  <si>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</si>
  <si>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</si>
  <si>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</si>
  <si>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</si>
  <si>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</si>
  <si>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</si>
  <si>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</si>
  <si>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</si>
  <si>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</si>
  <si>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</si>
  <si>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</si>
  <si>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</si>
  <si>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</si>
  <si>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</si>
  <si>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</si>
  <si>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</si>
  <si>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</si>
  <si>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</si>
  <si>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</si>
  <si>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</si>
  <si>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</si>
  <si>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</si>
  <si>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</si>
  <si>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</si>
  <si>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</si>
  <si>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</si>
  <si>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</si>
  <si>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</si>
  <si>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</si>
  <si>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</si>
  <si>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</si>
  <si>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</si>
  <si>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</si>
  <si>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</si>
  <si>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</si>
  <si>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</si>
  <si>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</si>
  <si>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</si>
  <si>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</si>
  <si>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</si>
  <si>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</si>
  <si>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</si>
  <si>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</si>
  <si>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</si>
  <si>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</si>
  <si>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</si>
  <si>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</si>
  <si>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</si>
  <si>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</si>
  <si>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</si>
  <si>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</si>
  <si>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</si>
  <si>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</si>
  <si>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</si>
  <si>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</si>
  <si>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</si>
  <si>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</si>
  <si>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</si>
  <si>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</si>
  <si>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</si>
  <si>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</si>
  <si>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</si>
  <si>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</si>
  <si>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</si>
  <si>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</si>
  <si>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</si>
  <si>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</si>
  <si>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</si>
  <si>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</si>
  <si>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</si>
  <si>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</si>
  <si>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</si>
  <si>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</si>
  <si>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</si>
  <si>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</si>
  <si>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</si>
  <si>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</si>
  <si>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</si>
  <si>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</si>
  <si>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</si>
  <si>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</si>
  <si>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</si>
  <si>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</si>
  <si>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</si>
  <si>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</si>
  <si>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</si>
  <si>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</si>
  <si>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</si>
  <si>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</si>
  <si>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</si>
  <si>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</si>
  <si>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</si>
  <si>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</si>
  <si>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</si>
  <si>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</si>
  <si>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</si>
  <si>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</si>
  <si>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</si>
  <si>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</si>
  <si>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</si>
  <si>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</si>
  <si>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</si>
  <si>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</si>
  <si>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</si>
  <si>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</si>
  <si>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</si>
  <si>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</si>
  <si>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</si>
  <si>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</si>
  <si>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</si>
  <si>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</si>
  <si>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</si>
  <si>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</si>
  <si>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</si>
  <si>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</si>
  <si>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</si>
  <si>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</si>
  <si>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</si>
  <si>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</si>
  <si>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</si>
  <si>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</si>
  <si>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</si>
  <si>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</si>
  <si>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</si>
  <si>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</si>
  <si>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</si>
  <si>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</si>
  <si>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</si>
  <si>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</si>
  <si>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</si>
  <si>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</si>
  <si>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</si>
  <si>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</si>
  <si>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</si>
  <si>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</si>
  <si>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</si>
  <si>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</si>
  <si>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</si>
  <si>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</si>
  <si>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</si>
  <si>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</si>
  <si>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</si>
  <si>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</si>
  <si>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</si>
  <si>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</si>
  <si>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</si>
  <si>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</si>
  <si>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</si>
  <si>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</si>
  <si>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</si>
  <si>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</si>
  <si>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</si>
  <si>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</si>
  <si>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</si>
  <si>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</si>
  <si>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</si>
  <si>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</si>
  <si>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</si>
  <si>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</si>
  <si>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</si>
  <si>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</si>
  <si>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</si>
  <si>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</si>
  <si>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</si>
  <si>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</si>
  <si>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</si>
  <si>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</si>
  <si>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</si>
  <si>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</si>
  <si>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</si>
  <si>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</si>
  <si>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</si>
  <si>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</si>
  <si>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</si>
  <si>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</si>
  <si>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</si>
  <si>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</si>
  <si>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</si>
  <si>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</si>
  <si>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</si>
  <si>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</si>
  <si>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</si>
  <si>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</si>
  <si>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</si>
  <si>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</si>
  <si>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</si>
  <si>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</si>
  <si>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</si>
  <si>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</si>
  <si>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</si>
  <si>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</si>
  <si>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</si>
  <si>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</si>
  <si>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</si>
  <si>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</si>
  <si>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</si>
  <si>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</si>
  <si>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</si>
  <si>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</si>
  <si>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</si>
  <si>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</si>
  <si>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</si>
  <si>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</si>
  <si>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</si>
  <si>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</si>
  <si>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</si>
  <si>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</si>
  <si>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</si>
  <si>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</si>
  <si>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</si>
  <si>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</si>
  <si>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</si>
  <si>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</si>
  <si>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</si>
  <si>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</si>
  <si>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</si>
  <si>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</si>
  <si>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</si>
  <si>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</si>
  <si>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</si>
  <si>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</si>
  <si>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</si>
  <si>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</si>
  <si>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</si>
  <si>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</si>
  <si>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</si>
  <si>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</si>
  <si>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</si>
  <si>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</si>
  <si>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</si>
  <si>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</si>
  <si>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</si>
  <si>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</si>
  <si>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</si>
  <si>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</si>
  <si>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</si>
  <si>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</si>
  <si>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</si>
  <si>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</si>
  <si>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</si>
  <si>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</si>
  <si>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</si>
  <si>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</si>
  <si>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</si>
  <si>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</si>
  <si>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</si>
  <si>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</si>
  <si>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</si>
  <si>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</si>
  <si>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</si>
  <si>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</si>
  <si>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</si>
  <si>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</si>
  <si>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</si>
  <si>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</si>
  <si>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</si>
  <si>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</si>
  <si>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</si>
  <si>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</si>
  <si>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</si>
  <si>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</si>
  <si>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</si>
  <si>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</si>
  <si>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</si>
  <si>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</si>
  <si>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</si>
  <si>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</si>
  <si>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</si>
  <si>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</si>
  <si>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</si>
  <si>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</si>
  <si>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</si>
  <si>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</si>
  <si>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</si>
  <si>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</si>
  <si>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</si>
  <si>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</si>
  <si>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</si>
  <si>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</si>
  <si>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</si>
  <si>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</si>
  <si>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</si>
  <si>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</si>
  <si>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</si>
  <si>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</si>
  <si>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</si>
  <si>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</si>
  <si>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</si>
  <si>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</si>
  <si>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</si>
  <si>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</si>
  <si>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</si>
  <si>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</si>
  <si>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</si>
  <si>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</si>
  <si>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</si>
  <si>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</si>
  <si>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</si>
  <si>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</si>
  <si>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</si>
  <si>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</si>
  <si>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</si>
  <si>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</si>
  <si>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</si>
  <si>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</si>
  <si>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</si>
  <si>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</si>
  <si>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</si>
  <si>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</si>
  <si>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</si>
  <si>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</si>
  <si>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</si>
  <si>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</si>
  <si>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</si>
  <si>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</si>
  <si>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</si>
  <si>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</si>
  <si>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</si>
  <si>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</si>
  <si>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</si>
  <si>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</si>
  <si>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</si>
  <si>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</si>
  <si>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</si>
  <si>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</si>
  <si>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</si>
  <si>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</si>
  <si>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</si>
  <si>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</si>
  <si>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</si>
  <si>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</si>
  <si>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</si>
  <si>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</si>
  <si>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</si>
  <si>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</si>
  <si>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</si>
  <si>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</si>
  <si>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</si>
  <si>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</si>
  <si>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</si>
  <si>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</si>
  <si>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</si>
  <si>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</si>
  <si>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</si>
  <si>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</si>
  <si>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</si>
  <si>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</si>
  <si>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</si>
  <si>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</si>
  <si>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</si>
  <si>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</si>
  <si>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</si>
  <si>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</si>
  <si>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</si>
  <si>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</si>
  <si>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</si>
  <si>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</si>
  <si>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</si>
  <si>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</si>
  <si>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</si>
  <si>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</si>
  <si>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</si>
  <si>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</si>
  <si>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</si>
  <si>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</si>
  <si>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</si>
  <si>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</si>
  <si>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</si>
  <si>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</si>
  <si>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</si>
  <si>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</si>
  <si>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</si>
  <si>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</si>
  <si>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</si>
  <si>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</si>
  <si>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</si>
  <si>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</si>
  <si>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</si>
  <si>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</si>
  <si>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</si>
  <si>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</si>
  <si>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</si>
  <si>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</si>
  <si>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</si>
  <si>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</si>
  <si>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</si>
  <si>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</si>
  <si>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</si>
  <si>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</si>
  <si>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</si>
  <si>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</si>
  <si>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</si>
  <si>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</si>
  <si>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</si>
  <si>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</si>
  <si>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</si>
  <si>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</si>
  <si>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</si>
  <si>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</si>
  <si>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</si>
  <si>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</si>
  <si>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</si>
  <si>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</si>
  <si>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</si>
  <si>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</si>
  <si>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</si>
  <si>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</si>
  <si>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</si>
  <si>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</si>
  <si>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</si>
  <si>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</si>
  <si>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</si>
  <si>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</si>
  <si>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</si>
  <si>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</si>
  <si>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</si>
  <si>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</si>
  <si>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</si>
  <si>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</si>
  <si>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</si>
  <si>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</si>
  <si>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</si>
  <si>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</si>
  <si>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</si>
  <si>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</si>
  <si>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</si>
  <si>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</si>
  <si>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</si>
  <si>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</si>
  <si>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</si>
  <si>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</si>
  <si>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</si>
  <si>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</si>
  <si>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</si>
  <si>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</si>
  <si>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</si>
  <si>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</si>
  <si>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</si>
  <si>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</si>
  <si>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</si>
  <si>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</si>
  <si>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</si>
  <si>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</si>
  <si>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</si>
  <si>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</si>
  <si>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</si>
  <si>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</si>
  <si>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</si>
  <si>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</si>
  <si>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</si>
  <si>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</si>
  <si>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</si>
  <si>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</si>
  <si>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</si>
  <si>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</si>
  <si>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</si>
  <si>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</si>
  <si>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</si>
  <si>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</si>
  <si>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</si>
  <si>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</si>
  <si>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</si>
  <si>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</si>
  <si>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</si>
  <si>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</si>
  <si>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</si>
  <si>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</si>
  <si>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</si>
  <si>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</si>
  <si>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</si>
  <si>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</si>
  <si>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</si>
  <si>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</si>
  <si>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</si>
  <si>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</si>
  <si>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</si>
  <si>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</si>
  <si>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</si>
  <si>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</si>
  <si>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</si>
  <si>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</si>
  <si>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</si>
  <si>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</si>
  <si>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</si>
  <si>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</si>
  <si>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</si>
  <si>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</si>
  <si>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</si>
  <si>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</si>
  <si>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</si>
  <si>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</si>
  <si>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</si>
  <si>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</si>
  <si>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</si>
  <si>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</si>
  <si>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</si>
  <si>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</si>
  <si>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</si>
  <si>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</si>
  <si>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</si>
  <si>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</si>
  <si>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</si>
  <si>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</si>
  <si>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</si>
  <si>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</si>
  <si>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</si>
  <si>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</si>
  <si>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</si>
  <si>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</si>
  <si>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</si>
  <si>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</si>
  <si>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</si>
  <si>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</si>
  <si>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</si>
  <si>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</si>
  <si>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</si>
  <si>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</si>
  <si>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</si>
  <si>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</si>
  <si>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</si>
  <si>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</si>
  <si>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</si>
  <si>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</si>
  <si>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</si>
  <si>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</si>
  <si>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</si>
  <si>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</si>
  <si>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</si>
  <si>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</si>
  <si>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</si>
  <si>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</si>
  <si>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</si>
  <si>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</si>
  <si>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</si>
  <si>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</si>
  <si>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</si>
  <si>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</si>
  <si>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</si>
  <si>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</si>
  <si>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</si>
  <si>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</si>
  <si>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</si>
  <si>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</si>
  <si>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</si>
  <si>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</si>
  <si>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</si>
  <si>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</si>
  <si>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</si>
  <si>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</si>
  <si>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</si>
  <si>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</si>
  <si>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</si>
  <si>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</si>
  <si>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</si>
  <si>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</si>
  <si>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</si>
  <si>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</si>
  <si>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</si>
  <si>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</si>
  <si>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</si>
  <si>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</si>
  <si>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</si>
  <si>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</si>
  <si>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</si>
  <si>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</si>
  <si>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</si>
  <si>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</si>
  <si>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</si>
  <si>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</si>
  <si>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</si>
  <si>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</si>
  <si>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</si>
  <si>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</si>
  <si>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</si>
  <si>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</si>
  <si>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</si>
  <si>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</si>
  <si>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</si>
  <si>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</si>
  <si>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</si>
  <si>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</si>
  <si>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</si>
  <si>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</si>
  <si>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</si>
  <si>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</si>
  <si>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</si>
  <si>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</si>
  <si>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</si>
  <si>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</si>
  <si>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</si>
  <si>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</si>
  <si>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</si>
  <si>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</si>
  <si>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</si>
  <si>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</si>
  <si>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</si>
  <si>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</si>
  <si>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</si>
  <si>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</si>
  <si>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</si>
  <si>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</si>
  <si>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</si>
  <si>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</si>
  <si>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</si>
  <si>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</si>
  <si>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</si>
  <si>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</si>
  <si>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</si>
  <si>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</si>
  <si>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</si>
  <si>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</si>
  <si>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</si>
  <si>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</si>
  <si>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</si>
  <si>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</si>
  <si>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</si>
  <si>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</si>
  <si>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</si>
  <si>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</si>
  <si>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</si>
  <si>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</si>
  <si>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</si>
  <si>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</si>
  <si>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</si>
  <si>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</si>
  <si>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</si>
  <si>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</si>
  <si>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</si>
  <si>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</si>
  <si>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</si>
  <si>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</si>
  <si>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</si>
  <si>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</si>
  <si>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</si>
  <si>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</si>
  <si>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</si>
  <si>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</si>
  <si>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</si>
  <si>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</si>
  <si>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</si>
  <si>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</si>
  <si>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</si>
  <si>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</si>
  <si>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</si>
  <si>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</si>
  <si>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</si>
  <si>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</si>
  <si>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</si>
  <si>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</si>
  <si>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</si>
  <si>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</si>
  <si>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</si>
  <si>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</si>
  <si>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</si>
  <si>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</si>
  <si>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</si>
  <si>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</si>
  <si>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</si>
  <si>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</si>
  <si>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</si>
  <si>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</si>
  <si>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</si>
  <si>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</si>
  <si>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</si>
  <si>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</si>
  <si>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</si>
  <si>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</si>
  <si>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</si>
  <si>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</si>
  <si>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</si>
  <si>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</si>
  <si>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</si>
  <si>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</si>
  <si>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</si>
  <si>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</si>
  <si>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</si>
  <si>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</si>
  <si>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</si>
  <si>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</si>
  <si>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</si>
  <si>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</si>
  <si>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</si>
  <si>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</si>
  <si>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</si>
  <si>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</si>
  <si>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</si>
  <si>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</si>
  <si>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</si>
  <si>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</si>
  <si>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</si>
  <si>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</si>
  <si>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</si>
  <si>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</si>
  <si>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</si>
  <si>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</si>
  <si>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</si>
  <si>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</si>
  <si>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</si>
  <si>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</si>
  <si>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</si>
  <si>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</si>
  <si>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</si>
  <si>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</si>
  <si>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</si>
  <si>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</si>
  <si>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</si>
  <si>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</si>
  <si>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</si>
  <si>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</si>
  <si>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</si>
  <si>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</si>
  <si>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</si>
  <si>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</si>
  <si>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</si>
  <si>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</si>
  <si>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</si>
  <si>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</si>
  <si>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</si>
  <si>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</si>
  <si>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</si>
  <si>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</si>
  <si>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</si>
  <si>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</si>
  <si>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</si>
  <si>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</si>
  <si>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</si>
  <si>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</si>
  <si>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</si>
  <si>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</si>
  <si>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</si>
  <si>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</si>
  <si>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</si>
  <si>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</si>
  <si>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</si>
  <si>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</si>
  <si>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</si>
  <si>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</si>
  <si>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</si>
  <si>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</si>
  <si>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</si>
  <si>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</si>
  <si>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</si>
  <si>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</si>
  <si>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</si>
  <si>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</si>
  <si>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</si>
  <si>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</si>
  <si>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</si>
  <si>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</si>
  <si>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</si>
  <si>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</si>
  <si>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</si>
  <si>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</si>
  <si>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</si>
  <si>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</si>
  <si>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</si>
  <si>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</si>
  <si>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</si>
  <si>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</si>
  <si>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</si>
  <si>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</si>
  <si>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</si>
  <si>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</si>
  <si>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</si>
  <si>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</si>
  <si>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</si>
  <si>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</si>
  <si>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</si>
  <si>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</si>
  <si>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</si>
  <si>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</si>
  <si>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</si>
  <si>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</si>
  <si>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</si>
  <si>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</si>
  <si>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</si>
  <si>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</si>
  <si>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</si>
  <si>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</si>
  <si>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</si>
  <si>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</si>
  <si>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</si>
  <si>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</si>
  <si>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</si>
  <si>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</si>
  <si>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</si>
  <si>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</si>
  <si>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</si>
  <si>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</si>
  <si>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</si>
  <si>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</si>
  <si>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</si>
  <si>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</si>
  <si>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</si>
  <si>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</si>
  <si>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</si>
  <si>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</si>
  <si>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</si>
  <si>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</si>
  <si>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</si>
  <si>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</si>
  <si>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</si>
  <si>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</si>
  <si>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</si>
  <si>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</si>
  <si>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</si>
  <si>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</si>
  <si>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</si>
  <si>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</si>
  <si>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</si>
  <si>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</si>
  <si>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</si>
  <si>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</si>
  <si>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</si>
  <si>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</si>
  <si>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</si>
  <si>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</si>
  <si>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</si>
  <si>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</si>
  <si>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</si>
  <si>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</si>
  <si>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</si>
  <si>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</si>
  <si>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</si>
  <si>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</si>
  <si>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</si>
  <si>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</si>
  <si>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</si>
  <si>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</si>
  <si>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</si>
  <si>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</si>
  <si>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</si>
  <si>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</si>
  <si>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</si>
  <si>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</si>
  <si>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</si>
  <si>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</si>
  <si>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</si>
  <si>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</si>
  <si>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</si>
  <si>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</si>
  <si>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</si>
  <si>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</si>
  <si>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</si>
  <si>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</si>
  <si>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</si>
  <si>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</si>
  <si>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</si>
  <si>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</si>
  <si>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</si>
  <si>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</si>
  <si>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</si>
  <si>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</si>
  <si>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</si>
  <si>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</si>
  <si>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</si>
  <si>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</si>
  <si>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</si>
  <si>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</si>
  <si>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</si>
  <si>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</si>
  <si>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</si>
  <si>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</si>
  <si>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</si>
  <si>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</si>
  <si>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</si>
  <si>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</si>
  <si>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</si>
  <si>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</si>
  <si>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</si>
  <si>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</si>
  <si>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</si>
  <si>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</si>
  <si>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</si>
  <si>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</si>
  <si>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</si>
  <si>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</si>
  <si>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</si>
  <si>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</si>
  <si>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</si>
  <si>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</si>
  <si>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</si>
  <si>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</si>
  <si>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</si>
  <si>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</si>
  <si>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</si>
  <si>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</si>
  <si>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</si>
  <si>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</si>
  <si>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</si>
  <si>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</si>
  <si>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</si>
  <si>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</si>
  <si>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</si>
  <si>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</si>
  <si>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</si>
  <si>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</si>
  <si>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</si>
  <si>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</si>
  <si>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</si>
  <si>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</si>
  <si>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</si>
  <si>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</si>
  <si>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</si>
  <si>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</si>
  <si>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</si>
  <si>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</si>
  <si>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</si>
  <si>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</si>
  <si>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</si>
  <si>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</si>
  <si>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</si>
  <si>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</si>
  <si>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</si>
  <si>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</si>
  <si>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</si>
  <si>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</si>
  <si>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</si>
  <si>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</si>
  <si>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</si>
  <si>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</si>
  <si>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</si>
  <si>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</si>
  <si>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</si>
  <si>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</si>
  <si>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</si>
  <si>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</si>
  <si>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</si>
  <si>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</si>
  <si>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</si>
  <si>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</si>
  <si>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</si>
  <si>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</si>
  <si>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</si>
  <si>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</si>
  <si>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</si>
  <si>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</si>
  <si>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</si>
  <si>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</si>
  <si>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</si>
  <si>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</si>
  <si>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</si>
  <si>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</si>
  <si>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</si>
  <si>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</si>
  <si>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</si>
  <si>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</si>
  <si>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</si>
  <si>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</si>
  <si>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</si>
  <si>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</si>
  <si>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</si>
  <si>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</si>
  <si>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</si>
  <si>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</si>
  <si>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</si>
  <si>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</si>
  <si>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</si>
  <si>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</si>
  <si>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</si>
  <si>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</si>
  <si>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</si>
  <si>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</si>
  <si>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</si>
  <si>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</si>
  <si>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</si>
  <si>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</si>
  <si>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</si>
  <si>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</si>
  <si>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</si>
  <si>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</si>
  <si>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</si>
  <si>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</si>
  <si>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</si>
  <si>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</si>
  <si>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</si>
  <si>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</si>
  <si>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</si>
  <si>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</si>
  <si>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</si>
  <si>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</si>
  <si>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</si>
  <si>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</si>
  <si>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</si>
  <si>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</si>
  <si>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</si>
  <si>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</si>
  <si>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</si>
  <si>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</si>
  <si>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</si>
  <si>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</si>
  <si>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</si>
  <si>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</si>
  <si>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</si>
  <si>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</si>
  <si>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</si>
  <si>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</si>
  <si>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</si>
  <si>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</si>
  <si>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</si>
  <si>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</si>
  <si>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</si>
  <si>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</si>
  <si>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</si>
  <si>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</si>
  <si>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</si>
  <si>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</si>
  <si>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</si>
  <si>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</si>
  <si>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</si>
  <si>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</si>
  <si>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</si>
  <si>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</si>
  <si>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</si>
  <si>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</si>
  <si>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</si>
  <si>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</si>
  <si>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</si>
  <si>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</si>
  <si>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</si>
  <si>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</si>
  <si>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</si>
  <si>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</si>
  <si>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</si>
  <si>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</si>
  <si>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</si>
  <si>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</si>
  <si>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</si>
  <si>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</si>
  <si>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</si>
  <si>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</si>
  <si>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</si>
  <si>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</si>
  <si>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</si>
  <si>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</si>
  <si>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</si>
  <si>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</si>
  <si>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</si>
  <si>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</si>
  <si>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</si>
  <si>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</si>
  <si>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</si>
  <si>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</si>
  <si>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</si>
  <si>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</si>
  <si>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</si>
  <si>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</si>
  <si>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</si>
  <si>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</si>
  <si>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</si>
  <si>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</si>
  <si>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</si>
  <si>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</si>
  <si>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</si>
  <si>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</si>
  <si>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</si>
  <si>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</si>
  <si>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</si>
  <si>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</si>
  <si>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</si>
  <si>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</si>
  <si>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</si>
  <si>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</si>
  <si>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</si>
  <si>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</si>
  <si>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</si>
  <si>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</si>
  <si>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</si>
  <si>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</si>
  <si>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</si>
  <si>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</si>
  <si>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</si>
  <si>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</si>
  <si>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</si>
  <si>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</si>
  <si>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</si>
  <si>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</si>
  <si>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</si>
  <si>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</si>
  <si>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</si>
  <si>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</si>
  <si>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</si>
  <si>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</si>
  <si>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</si>
  <si>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</si>
  <si>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</si>
  <si>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</si>
  <si>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</si>
  <si>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</si>
  <si>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</si>
  <si>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</si>
  <si>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</si>
  <si>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</si>
  <si>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</si>
  <si>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</si>
  <si>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</si>
  <si>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</si>
  <si>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</si>
  <si>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</si>
  <si>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</si>
  <si>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</si>
  <si>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</si>
  <si>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</si>
  <si>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</si>
  <si>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</si>
  <si>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</si>
  <si>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</si>
  <si>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</si>
  <si>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</si>
  <si>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</si>
  <si>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</si>
  <si>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</si>
  <si>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</si>
  <si>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</si>
  <si>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</si>
  <si>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</si>
  <si>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</si>
  <si>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</si>
  <si>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</si>
  <si>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</si>
  <si>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</si>
  <si>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</si>
  <si>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</si>
  <si>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</si>
  <si>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</si>
  <si>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</si>
  <si>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</si>
  <si>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</si>
  <si>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</si>
  <si>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</si>
  <si>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</si>
  <si>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</si>
  <si>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</si>
  <si>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</si>
  <si>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</si>
  <si>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</si>
  <si>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</si>
  <si>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</si>
  <si>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</si>
  <si>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</si>
  <si>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</si>
  <si>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</si>
  <si>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</si>
  <si>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</si>
  <si>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</si>
  <si>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</si>
  <si>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</si>
  <si>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</si>
  <si>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</si>
  <si>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</si>
  <si>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</si>
  <si>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</si>
  <si>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</si>
  <si>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</si>
  <si>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</si>
  <si>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</si>
  <si>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</si>
  <si>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</si>
  <si>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</si>
  <si>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</si>
  <si>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</si>
  <si>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</si>
  <si>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</si>
  <si>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</si>
  <si>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</si>
  <si>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</si>
  <si>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</si>
  <si>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</si>
  <si>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</si>
  <si>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</si>
  <si>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</si>
  <si>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</si>
  <si>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</si>
  <si>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</si>
  <si>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</si>
  <si>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</si>
  <si>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</si>
  <si>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</si>
  <si>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</si>
  <si>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</si>
  <si>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</si>
  <si>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</si>
  <si>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</si>
  <si>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</si>
  <si>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</si>
  <si>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</si>
  <si>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</si>
  <si>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</si>
  <si>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</si>
  <si>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</si>
  <si>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</si>
  <si>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</si>
  <si>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</si>
  <si>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</si>
  <si>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</si>
  <si>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</si>
  <si>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</si>
  <si>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</si>
  <si>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</si>
  <si>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</si>
  <si>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</si>
  <si>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</si>
  <si>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</si>
  <si>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</si>
  <si>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</si>
  <si>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</si>
  <si>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</si>
  <si>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</si>
  <si>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</si>
  <si>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</si>
  <si>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</si>
  <si>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</si>
  <si>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</si>
  <si>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</si>
  <si>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</si>
  <si>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</si>
  <si>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</si>
  <si>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</si>
  <si>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</si>
  <si>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</si>
  <si>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</si>
  <si>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</si>
  <si>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</si>
  <si>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</si>
  <si>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</si>
  <si>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</si>
  <si>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</si>
  <si>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</si>
  <si>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</si>
  <si>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</si>
  <si>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</si>
  <si>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</si>
  <si>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</si>
  <si>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</si>
  <si>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</si>
  <si>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</si>
  <si>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</si>
  <si>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</si>
  <si>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</si>
  <si>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</si>
  <si>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</si>
  <si>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</si>
  <si>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</si>
  <si>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</si>
  <si>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</si>
  <si>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</si>
  <si>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</si>
  <si>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</si>
  <si>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</si>
  <si>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</si>
  <si>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</si>
  <si>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</si>
  <si>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</si>
  <si>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</si>
  <si>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</si>
  <si>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</si>
  <si>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</si>
  <si>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</si>
  <si>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</si>
  <si>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</si>
  <si>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</si>
  <si>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</si>
  <si>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</si>
  <si>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</si>
  <si>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</si>
  <si>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</si>
  <si>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</si>
  <si>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</si>
  <si>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</si>
  <si>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</si>
  <si>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</si>
  <si>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</si>
  <si>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</si>
  <si>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</si>
  <si>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</si>
  <si>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</si>
  <si>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</si>
  <si>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</si>
  <si>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</si>
  <si>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</si>
  <si>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</si>
  <si>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</si>
  <si>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</si>
  <si>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</si>
  <si>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</si>
  <si>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</si>
  <si>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</si>
  <si>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</si>
  <si>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</si>
  <si>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</si>
  <si>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</si>
  <si>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</si>
  <si>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</si>
  <si>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</si>
  <si>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</si>
  <si>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</si>
  <si>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</si>
  <si>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</si>
  <si>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</si>
  <si>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</si>
  <si>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</si>
  <si>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</si>
  <si>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</si>
  <si>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</si>
  <si>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</si>
  <si>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</si>
  <si>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</si>
  <si>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</si>
  <si>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</si>
  <si>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</si>
  <si>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</si>
  <si>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</si>
  <si>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</si>
  <si>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</si>
  <si>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</si>
  <si>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</si>
  <si>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</si>
  <si>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</si>
  <si>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</si>
  <si>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</si>
  <si>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</si>
  <si>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</si>
  <si>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</si>
  <si>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</si>
  <si>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</si>
  <si>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</si>
  <si>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</si>
  <si>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</si>
  <si>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</si>
  <si>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</si>
  <si>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</si>
  <si>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</si>
  <si>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</si>
  <si>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</si>
  <si>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</si>
  <si>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</si>
  <si>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</si>
  <si>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</si>
  <si>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</si>
  <si>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</si>
  <si>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</si>
  <si>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</si>
  <si>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</si>
  <si>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</si>
  <si>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</si>
  <si>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</si>
  <si>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</si>
  <si>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</si>
  <si>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</si>
  <si>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</si>
  <si>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</si>
  <si>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</si>
  <si>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</si>
  <si>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</si>
  <si>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</si>
  <si>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</si>
  <si>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</si>
  <si>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</si>
  <si>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</si>
  <si>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</si>
  <si>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</si>
  <si>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</si>
  <si>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</si>
  <si>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</si>
  <si>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</si>
  <si>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</si>
  <si>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</si>
  <si>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</si>
  <si>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</si>
  <si>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</si>
  <si>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</si>
  <si>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</si>
  <si>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</si>
  <si>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</si>
  <si>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</si>
  <si>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</si>
  <si>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</si>
  <si>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</si>
  <si>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</si>
  <si>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</si>
  <si>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</si>
  <si>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</si>
  <si>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</si>
  <si>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</si>
  <si>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</si>
  <si>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</si>
  <si>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</si>
  <si>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</si>
  <si>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</si>
  <si>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</si>
  <si>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</si>
  <si>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</si>
  <si>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</si>
  <si>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</si>
  <si>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</si>
  <si>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</si>
  <si>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</si>
  <si>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</si>
  <si>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</si>
  <si>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</si>
  <si>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</si>
  <si>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</si>
  <si>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</si>
  <si>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</si>
  <si>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</si>
  <si>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</si>
  <si>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</si>
  <si>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</si>
  <si>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</si>
  <si>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</si>
  <si>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</si>
  <si>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</si>
  <si>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</si>
  <si>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</si>
  <si>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</si>
  <si>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</si>
  <si>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</si>
  <si>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</si>
  <si>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</si>
  <si>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</si>
  <si>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</si>
  <si>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</si>
  <si>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</si>
  <si>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</si>
  <si>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</si>
  <si>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</si>
  <si>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</si>
  <si>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</si>
  <si>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</si>
  <si>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</si>
  <si>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</si>
  <si>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</si>
  <si>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</si>
  <si>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</si>
  <si>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</si>
  <si>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</si>
  <si>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</si>
  <si>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</si>
  <si>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</si>
  <si>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</si>
  <si>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</si>
  <si>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</si>
  <si>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</si>
  <si>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</si>
  <si>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</si>
  <si>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</si>
  <si>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</si>
  <si>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</si>
  <si>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</si>
  <si>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</si>
  <si>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</si>
  <si>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</si>
  <si>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</si>
  <si>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</si>
  <si>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</si>
  <si>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</si>
  <si>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</si>
  <si>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</si>
  <si>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</si>
  <si>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</si>
  <si>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</si>
  <si>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</si>
  <si>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</si>
  <si>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</si>
  <si>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</si>
  <si>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</si>
  <si>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</si>
  <si>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</si>
  <si>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</si>
  <si>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</si>
  <si>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</si>
  <si>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</si>
  <si>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</si>
  <si>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</si>
  <si>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</si>
  <si>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</si>
  <si>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</si>
  <si>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</si>
  <si>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</si>
  <si>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</si>
  <si>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</si>
  <si>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</si>
  <si>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</si>
  <si>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</si>
  <si>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</si>
  <si>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</si>
  <si>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</si>
  <si>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</si>
  <si>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</si>
  <si>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</si>
  <si>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</si>
  <si>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</si>
  <si>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</si>
  <si>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</si>
  <si>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</si>
  <si>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</si>
  <si>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</si>
  <si>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</si>
  <si>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</si>
  <si>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</si>
  <si>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</si>
  <si>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</si>
  <si>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</si>
  <si>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</si>
  <si>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</si>
  <si>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</si>
  <si>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</si>
  <si>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</si>
  <si>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</si>
  <si>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</si>
  <si>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</si>
  <si>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</si>
  <si>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</si>
  <si>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</si>
  <si>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</si>
  <si>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</si>
  <si>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</si>
  <si>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</si>
  <si>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</si>
  <si>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</si>
  <si>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</si>
  <si>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</si>
  <si>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</si>
  <si>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</si>
  <si>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</si>
  <si>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</si>
  <si>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</si>
  <si>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</si>
  <si>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</si>
  <si>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</si>
  <si>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</si>
  <si>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</si>
  <si>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</si>
  <si>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</si>
  <si>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</si>
  <si>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</si>
  <si>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</si>
  <si>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</si>
  <si>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</si>
  <si>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</si>
  <si>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</si>
  <si>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</si>
  <si>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</si>
  <si>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</si>
  <si>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</si>
  <si>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</si>
  <si>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</si>
  <si>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</si>
  <si>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</si>
  <si>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</si>
  <si>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</si>
  <si>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</si>
  <si>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</si>
  <si>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</si>
  <si>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</si>
  <si>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</si>
  <si>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</si>
  <si>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</si>
  <si>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</si>
  <si>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</si>
  <si>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</si>
  <si>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</si>
  <si>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</si>
  <si>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</si>
  <si>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</si>
  <si>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</si>
  <si>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</si>
  <si>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</si>
  <si>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</si>
  <si>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</si>
  <si>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</si>
  <si>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</si>
  <si>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</si>
  <si>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</si>
  <si>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</si>
  <si>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</si>
  <si>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</si>
  <si>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</si>
  <si>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</si>
  <si>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</si>
  <si>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</si>
  <si>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</si>
  <si>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</si>
  <si>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</si>
  <si>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</si>
  <si>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</si>
  <si>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</si>
  <si>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</si>
  <si>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</si>
  <si>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</si>
  <si>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</si>
  <si>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</si>
  <si>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</si>
  <si>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</si>
  <si>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</si>
  <si>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</si>
  <si>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</si>
  <si>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</si>
  <si>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</si>
  <si>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</si>
  <si>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</si>
  <si>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</si>
  <si>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</si>
  <si>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</si>
  <si>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</si>
  <si>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</si>
  <si>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</si>
  <si>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</si>
  <si>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</si>
  <si>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</si>
  <si>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</si>
  <si>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</si>
  <si>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</si>
  <si>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</si>
  <si>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</si>
  <si>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</si>
  <si>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</si>
  <si>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</si>
  <si>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</si>
  <si>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</si>
  <si>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</si>
  <si>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</si>
  <si>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</si>
  <si>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</si>
  <si>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</si>
  <si>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</si>
  <si>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</si>
  <si>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</si>
  <si>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</si>
  <si>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</si>
  <si>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</si>
  <si>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</si>
  <si>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</si>
  <si>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</si>
  <si>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</si>
  <si>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</si>
  <si>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</si>
  <si>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</si>
  <si>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</si>
  <si>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</si>
  <si>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</si>
  <si>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</si>
  <si>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</si>
  <si>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</si>
  <si>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</si>
  <si>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</si>
  <si>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</si>
  <si>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</si>
  <si>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</si>
  <si>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</si>
  <si>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</si>
  <si>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</si>
  <si>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</si>
  <si>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</si>
  <si>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</si>
  <si>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</si>
  <si>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</si>
  <si>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</si>
  <si>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</si>
  <si>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</si>
  <si>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</si>
  <si>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</si>
  <si>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</si>
  <si>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</si>
  <si>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</si>
  <si>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</si>
  <si>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</si>
  <si>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</si>
  <si>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</si>
  <si>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</si>
  <si>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</si>
  <si>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</si>
  <si>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</si>
  <si>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</si>
  <si>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</si>
  <si>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</si>
  <si>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</si>
  <si>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</si>
  <si>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</si>
  <si>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</si>
  <si>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</si>
  <si>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</si>
  <si>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</si>
  <si>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</si>
  <si>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</si>
  <si>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</si>
  <si>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</si>
  <si>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</si>
  <si>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</si>
  <si>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</si>
  <si>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</si>
  <si>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</si>
  <si>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</si>
  <si>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</si>
  <si>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</si>
  <si>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</si>
  <si>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</si>
  <si>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</si>
  <si>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</si>
  <si>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</si>
  <si>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</si>
  <si>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</si>
  <si>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</si>
  <si>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</si>
  <si>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</si>
  <si>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</si>
  <si>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</si>
  <si>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</si>
  <si>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</si>
  <si>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</si>
  <si>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</si>
  <si>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</si>
  <si>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</si>
  <si>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</si>
  <si>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</si>
  <si>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</si>
  <si>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</si>
  <si>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</si>
  <si>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</si>
  <si>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</si>
  <si>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</si>
  <si>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</si>
  <si>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</si>
  <si>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</si>
  <si>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</si>
  <si>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</si>
  <si>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</si>
  <si>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</si>
  <si>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</si>
  <si>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</si>
  <si>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</si>
  <si>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</si>
  <si>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</si>
  <si>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</si>
  <si>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</si>
  <si>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</si>
  <si>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</si>
  <si>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</si>
  <si>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</si>
  <si>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</si>
  <si>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</si>
  <si>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</si>
  <si>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</si>
  <si>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</si>
  <si>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</si>
  <si>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</si>
  <si>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</si>
  <si>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</si>
  <si>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</si>
  <si>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</si>
  <si>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</si>
  <si>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</si>
  <si>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</si>
  <si>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</si>
  <si>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</si>
  <si>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</si>
  <si>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</si>
  <si>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</si>
  <si>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</si>
  <si>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</si>
  <si>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</si>
  <si>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</si>
  <si>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</si>
  <si>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</si>
  <si>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</si>
  <si>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</si>
  <si>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</si>
  <si>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</si>
  <si>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</si>
  <si>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</si>
  <si>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</si>
  <si>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</si>
  <si>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</si>
  <si>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</si>
  <si>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</si>
  <si>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</si>
  <si>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</si>
  <si>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</si>
  <si>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</si>
  <si>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</si>
  <si>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</si>
  <si>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</si>
  <si>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</si>
  <si>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</si>
  <si>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</si>
  <si>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</si>
  <si>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</si>
  <si>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</si>
  <si>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</si>
  <si>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</si>
  <si>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</si>
  <si>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</si>
  <si>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</si>
  <si>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</si>
  <si>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</si>
  <si>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</si>
  <si>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</si>
  <si>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</si>
  <si>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</si>
  <si>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</si>
  <si>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</si>
  <si>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</si>
  <si>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</si>
  <si>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</si>
  <si>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</si>
  <si>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</si>
  <si>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</si>
  <si>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</si>
  <si>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</si>
  <si>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</si>
  <si>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</si>
  <si>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</si>
  <si>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</si>
  <si>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</si>
  <si>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</si>
  <si>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</si>
  <si>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</si>
  <si>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</si>
  <si>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</si>
  <si>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</si>
  <si>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</si>
  <si>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</si>
  <si>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</si>
  <si>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</si>
  <si>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</si>
  <si>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</si>
  <si>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</si>
  <si>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</si>
  <si>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</si>
  <si>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</si>
  <si>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</si>
  <si>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</si>
  <si>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</si>
  <si>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</si>
  <si>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</si>
  <si>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</si>
  <si>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</si>
  <si>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</si>
  <si>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</si>
  <si>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</si>
  <si>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</si>
  <si>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</si>
  <si>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</si>
  <si>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</si>
  <si>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</si>
  <si>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</si>
  <si>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</si>
  <si>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</si>
  <si>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</si>
  <si>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</si>
  <si>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</si>
  <si>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</si>
  <si>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</si>
  <si>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</si>
  <si>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</si>
  <si>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</si>
  <si>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</si>
  <si>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</si>
  <si>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</si>
  <si>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</si>
  <si>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</si>
  <si>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</si>
  <si>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</si>
  <si>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</si>
  <si>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</si>
  <si>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</si>
  <si>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</si>
  <si>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</si>
  <si>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</si>
  <si>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</si>
  <si>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</si>
  <si>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</si>
  <si>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</si>
  <si>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</si>
  <si>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</si>
  <si>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</si>
  <si>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</si>
  <si>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</si>
  <si>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</si>
  <si>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</si>
  <si>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</si>
  <si>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</si>
  <si>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</si>
  <si>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</si>
  <si>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</si>
  <si>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</si>
  <si>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</si>
  <si>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</si>
  <si>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</si>
  <si>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</si>
  <si>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</si>
  <si>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</si>
  <si>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</si>
  <si>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</si>
  <si>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</si>
  <si>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</si>
  <si>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</si>
  <si>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</si>
  <si>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</si>
  <si>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</si>
  <si>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</si>
  <si>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</si>
  <si>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</si>
  <si>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</si>
  <si>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</si>
  <si>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</si>
  <si>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</si>
  <si>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</si>
  <si>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</si>
  <si>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</si>
  <si>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</si>
  <si>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</si>
  <si>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</si>
  <si>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</si>
  <si>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</si>
  <si>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</si>
  <si>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</si>
  <si>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</si>
  <si>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</si>
  <si>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</si>
  <si>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</si>
  <si>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</si>
  <si>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</si>
  <si>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</si>
  <si>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</si>
  <si>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</si>
  <si>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</si>
  <si>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</si>
  <si>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</si>
  <si>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</si>
  <si>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</si>
  <si>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</si>
  <si>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</si>
  <si>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</si>
  <si>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</si>
  <si>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</si>
  <si>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</si>
  <si>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</si>
  <si>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</si>
  <si>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</si>
  <si>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</si>
  <si>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</si>
  <si>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</si>
  <si>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</si>
  <si>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</si>
  <si>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</si>
  <si>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</si>
  <si>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</si>
  <si>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</si>
  <si>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</si>
  <si>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</si>
  <si>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</si>
  <si>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</si>
  <si>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</si>
  <si>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</si>
  <si>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</si>
  <si>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</si>
  <si>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</si>
  <si>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</si>
  <si>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</si>
  <si>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</si>
  <si>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</si>
  <si>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</si>
  <si>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</si>
  <si>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</si>
  <si>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</si>
  <si>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</si>
  <si>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</si>
  <si>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</si>
  <si>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</si>
  <si>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</si>
  <si>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</si>
  <si>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</si>
  <si>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</si>
  <si>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</si>
  <si>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</si>
  <si>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</si>
  <si>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</si>
  <si>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</si>
  <si>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</si>
  <si>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</si>
  <si>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</si>
  <si>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</si>
  <si>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</si>
  <si>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</si>
  <si>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</si>
  <si>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</si>
  <si>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</si>
  <si>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</si>
  <si>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</si>
  <si>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</si>
  <si>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</si>
  <si>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</si>
  <si>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</si>
  <si>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</si>
  <si>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</si>
  <si>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</si>
  <si>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</si>
  <si>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</si>
  <si>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</si>
  <si>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</si>
  <si>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</si>
  <si>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</si>
  <si>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</si>
  <si>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</si>
  <si>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</si>
  <si>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</si>
  <si>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</si>
  <si>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</si>
  <si>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</si>
  <si>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</si>
  <si>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</si>
  <si>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</si>
  <si>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</si>
  <si>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</si>
  <si>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</si>
  <si>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</si>
  <si>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</si>
  <si>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</si>
  <si>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</si>
  <si>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</si>
  <si>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</si>
  <si>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</si>
  <si>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</si>
  <si>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</si>
  <si>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</si>
  <si>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</si>
  <si>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</si>
  <si>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</si>
  <si>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</si>
  <si>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</si>
  <si>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</si>
  <si>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</si>
  <si>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</si>
  <si>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</si>
  <si>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</si>
  <si>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</si>
  <si>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</si>
  <si>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</si>
  <si>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</si>
  <si>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</si>
  <si>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</si>
  <si>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</si>
  <si>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</si>
  <si>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</si>
  <si>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</si>
  <si>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</si>
  <si>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</si>
  <si>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</si>
  <si>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</si>
  <si>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</si>
  <si>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</si>
  <si>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</si>
  <si>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</si>
  <si>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</si>
  <si>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</si>
  <si>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</si>
  <si>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</si>
  <si>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</si>
  <si>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</si>
  <si>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</si>
  <si>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</si>
  <si>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</si>
  <si>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</si>
  <si>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</si>
  <si>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</si>
  <si>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</si>
  <si>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</si>
  <si>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</si>
  <si>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</si>
  <si>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</si>
  <si>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</si>
  <si>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</si>
  <si>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</si>
  <si>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</si>
  <si>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</si>
  <si>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</si>
  <si>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</si>
  <si>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</si>
  <si>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</si>
  <si>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</si>
  <si>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</si>
  <si>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</si>
  <si>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</si>
  <si>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</si>
  <si>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</si>
  <si>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</si>
  <si>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</si>
  <si>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</si>
  <si>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</si>
  <si>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</si>
  <si>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</si>
  <si>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</si>
  <si>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</si>
  <si>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</si>
  <si>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</si>
  <si>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</si>
  <si>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</si>
  <si>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</si>
  <si>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</si>
  <si>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</si>
  <si>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</si>
  <si>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</si>
  <si>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</si>
  <si>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</si>
  <si>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</si>
  <si>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</si>
  <si>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</si>
  <si>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</si>
  <si>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</si>
  <si>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</si>
  <si>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</si>
  <si>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</si>
  <si>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</si>
  <si>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</si>
  <si>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</si>
  <si>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</si>
  <si>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</si>
  <si>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</si>
  <si>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</si>
  <si>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</si>
  <si>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</si>
  <si>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</si>
  <si>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</si>
  <si>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</si>
  <si>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</si>
  <si>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</si>
  <si>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</si>
  <si>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</si>
  <si>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</si>
  <si>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</si>
  <si>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</si>
  <si>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</si>
  <si>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</si>
  <si>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</si>
  <si>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</si>
  <si>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</si>
  <si>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</si>
  <si>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</si>
  <si>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</si>
  <si>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</si>
  <si>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</si>
  <si>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</si>
  <si>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</si>
  <si>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</si>
  <si>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</si>
  <si>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</si>
  <si>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</si>
  <si>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</si>
  <si>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</si>
  <si>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</si>
  <si>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</si>
  <si>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</si>
  <si>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</si>
  <si>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</si>
  <si>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</si>
  <si>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</si>
  <si>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</si>
  <si>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</si>
  <si>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</si>
  <si>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</si>
  <si>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</si>
  <si>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</si>
  <si>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</si>
  <si>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</si>
  <si>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</si>
  <si>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</si>
  <si>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</si>
  <si>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</si>
  <si>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</si>
  <si>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</si>
  <si>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</si>
  <si>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</si>
  <si>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</si>
  <si>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</si>
  <si>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</si>
  <si>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</si>
  <si>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</si>
  <si>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</si>
  <si>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</si>
  <si>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</si>
  <si>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</si>
  <si>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</si>
  <si>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</si>
  <si>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</si>
  <si>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</si>
  <si>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</si>
  <si>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</si>
  <si>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</si>
  <si>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</si>
  <si>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</si>
  <si>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</si>
  <si>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</si>
  <si>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</si>
  <si>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</si>
  <si>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</si>
  <si>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</si>
  <si>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</si>
  <si>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</si>
  <si>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</si>
  <si>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</si>
  <si>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</si>
  <si>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</si>
  <si>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</si>
  <si>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</si>
  <si>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</si>
  <si>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</si>
  <si>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</si>
  <si>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</si>
  <si>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</si>
  <si>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</si>
  <si>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</si>
  <si>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</si>
  <si>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</si>
  <si>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</si>
  <si>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</si>
  <si>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</si>
  <si>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</si>
  <si>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</si>
  <si>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</si>
  <si>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</si>
  <si>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</si>
  <si>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</si>
  <si>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</si>
  <si>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</si>
  <si>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</si>
  <si>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</si>
  <si>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</si>
  <si>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</si>
  <si>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</si>
  <si>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</si>
  <si>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</si>
  <si>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</si>
  <si>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</si>
  <si>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</si>
  <si>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</si>
  <si>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</si>
  <si>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</si>
  <si>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</si>
  <si>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</si>
  <si>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</si>
  <si>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</si>
  <si>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</si>
  <si>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</si>
  <si>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</si>
  <si>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</si>
  <si>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</si>
  <si>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</si>
  <si>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</si>
  <si>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</si>
  <si>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</si>
  <si>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</si>
  <si>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</si>
  <si>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</si>
  <si>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</si>
  <si>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</si>
  <si>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</si>
  <si>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</si>
  <si>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</si>
  <si>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</si>
  <si>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</si>
  <si>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</si>
  <si>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</si>
  <si>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</si>
  <si>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</si>
  <si>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</si>
  <si>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</si>
  <si>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</si>
  <si>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</si>
  <si>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</si>
  <si>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</si>
  <si>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</si>
  <si>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</si>
  <si>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</si>
  <si>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</si>
  <si>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</si>
  <si>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</si>
  <si>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</si>
  <si>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</si>
  <si>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</si>
  <si>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</si>
  <si>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</si>
  <si>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</si>
  <si>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</si>
  <si>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</si>
  <si>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</si>
  <si>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</si>
  <si>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</si>
  <si>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</si>
  <si>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</si>
  <si>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</si>
  <si>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</si>
  <si>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</si>
  <si>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</si>
  <si>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</si>
  <si>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</si>
  <si>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</si>
  <si>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</si>
  <si>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</si>
  <si>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</si>
  <si>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</si>
  <si>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</si>
  <si>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</si>
  <si>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</si>
  <si>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</si>
  <si>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</si>
  <si>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</si>
  <si>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</si>
  <si>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</si>
  <si>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</si>
  <si>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</si>
  <si>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</si>
  <si>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</si>
  <si>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</si>
  <si>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</si>
  <si>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</si>
  <si>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</si>
  <si>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</si>
  <si>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</si>
  <si>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</si>
  <si>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</si>
  <si>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</si>
  <si>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</si>
  <si>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</si>
  <si>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</si>
  <si>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</si>
  <si>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</si>
  <si>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</si>
  <si>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</si>
  <si>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</si>
  <si>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</si>
  <si>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</si>
  <si>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</si>
  <si>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</si>
  <si>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</si>
  <si>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</si>
  <si>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</si>
  <si>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</si>
  <si>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</si>
  <si>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</si>
  <si>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</si>
  <si>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</si>
  <si>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</si>
  <si>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</si>
  <si>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</si>
  <si>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</si>
  <si>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</si>
  <si>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</si>
  <si>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</si>
  <si>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</si>
  <si>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</si>
  <si>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</si>
  <si>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</si>
  <si>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</si>
  <si>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</si>
  <si>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</si>
  <si>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</si>
  <si>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</si>
  <si>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</si>
  <si>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</si>
  <si>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</si>
  <si>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</si>
  <si>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</si>
  <si>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</si>
  <si>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</si>
  <si>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</si>
  <si>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</si>
  <si>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</si>
  <si>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</si>
  <si>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</si>
  <si>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</si>
  <si>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</si>
  <si>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</si>
  <si>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</si>
  <si>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</si>
  <si>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</si>
  <si>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</si>
  <si>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</si>
  <si>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</si>
  <si>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</si>
  <si>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</si>
  <si>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</si>
  <si>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</si>
  <si>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</si>
  <si>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</si>
  <si>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</si>
  <si>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</si>
  <si>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</si>
  <si>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</si>
  <si>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</si>
  <si>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</si>
  <si>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</si>
  <si>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</si>
  <si>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</si>
  <si>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</si>
  <si>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</si>
  <si>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</si>
  <si>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</si>
  <si>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</si>
  <si>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</si>
  <si>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</si>
  <si>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</si>
  <si>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</si>
  <si>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</si>
  <si>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</si>
  <si>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</si>
  <si>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</si>
  <si>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</si>
  <si>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</si>
  <si>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</si>
  <si>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</si>
  <si>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</si>
  <si>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</si>
  <si>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</si>
  <si>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</si>
  <si>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</si>
  <si>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</si>
  <si>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</si>
  <si>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</si>
  <si>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</si>
  <si>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</si>
  <si>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</si>
  <si>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</si>
  <si>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</si>
  <si>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</si>
  <si>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</si>
  <si>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</si>
  <si>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</si>
  <si>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</si>
  <si>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</si>
  <si>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</si>
  <si>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</si>
  <si>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</si>
  <si>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</si>
  <si>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</si>
  <si>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</si>
  <si>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</si>
  <si>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</si>
  <si>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</si>
  <si>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</si>
  <si>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</si>
  <si>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</si>
  <si>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</si>
  <si>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</si>
  <si>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</si>
  <si>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</si>
  <si>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</si>
  <si>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</si>
  <si>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</si>
  <si>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</si>
  <si>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</si>
  <si>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</si>
  <si>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</si>
  <si>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</si>
  <si>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</si>
  <si>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</si>
  <si>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</si>
  <si>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</si>
  <si>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</si>
  <si>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</si>
  <si>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</si>
  <si>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</si>
  <si>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</si>
  <si>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</si>
  <si>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</si>
  <si>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</si>
  <si>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</si>
  <si>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</si>
  <si>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</si>
  <si>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</si>
  <si>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</si>
  <si>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</si>
  <si>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</si>
  <si>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</si>
  <si>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</si>
  <si>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</si>
  <si>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</si>
  <si>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</si>
  <si>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</si>
  <si>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</si>
  <si>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</si>
  <si>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</si>
  <si>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</si>
  <si>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</si>
  <si>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</si>
  <si>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</si>
  <si>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</si>
  <si>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</si>
  <si>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</si>
  <si>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</si>
  <si>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</si>
  <si>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</si>
  <si>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</si>
  <si>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</si>
  <si>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</si>
  <si>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</si>
  <si>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</si>
  <si>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</si>
  <si>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</si>
  <si>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</si>
  <si>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</si>
  <si>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</si>
  <si>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</si>
  <si>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</si>
  <si>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</si>
  <si>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</si>
  <si>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</si>
  <si>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</si>
  <si>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</si>
  <si>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</si>
  <si>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</si>
  <si>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</si>
  <si>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</si>
  <si>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</si>
  <si>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</si>
  <si>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</si>
  <si>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</si>
  <si>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</si>
  <si>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</si>
  <si>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</si>
  <si>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</si>
  <si>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</si>
  <si>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</si>
  <si>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</si>
  <si>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</si>
  <si>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</si>
  <si>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</si>
  <si>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</si>
  <si>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</si>
  <si>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</si>
  <si>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</si>
  <si>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</si>
  <si>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</si>
  <si>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</si>
  <si>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</si>
  <si>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</si>
  <si>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</si>
  <si>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</si>
  <si>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</si>
  <si>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</si>
  <si>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</si>
  <si>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</si>
  <si>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</si>
  <si>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</si>
  <si>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</si>
  <si>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</si>
  <si>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</si>
  <si>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</si>
  <si>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</si>
  <si>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</si>
  <si>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</si>
  <si>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</si>
  <si>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</si>
  <si>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</si>
  <si>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</si>
  <si>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</si>
  <si>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</si>
  <si>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</si>
  <si>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</si>
  <si>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</si>
  <si>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</si>
  <si>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</si>
  <si>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</si>
  <si>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</si>
  <si>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</si>
  <si>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</si>
  <si>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</si>
  <si>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</si>
  <si>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</si>
  <si>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</si>
  <si>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</si>
  <si>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</si>
  <si>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</si>
  <si>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</si>
  <si>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</si>
  <si>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</si>
  <si>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</si>
  <si>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</si>
  <si>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</si>
  <si>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</si>
  <si>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</si>
  <si>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</si>
  <si>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</si>
  <si>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</si>
  <si>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</si>
  <si>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</si>
  <si>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</si>
  <si>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</si>
  <si>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</si>
  <si>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</si>
  <si>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</si>
  <si>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</si>
  <si>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</si>
  <si>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</si>
  <si>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</si>
  <si>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</si>
  <si>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</si>
  <si>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</si>
  <si>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</si>
  <si>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</si>
  <si>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</si>
  <si>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</si>
  <si>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</si>
  <si>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</si>
  <si>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</si>
  <si>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</si>
  <si>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</si>
  <si>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</si>
  <si>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</si>
  <si>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</si>
  <si>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</si>
  <si>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</si>
  <si>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</si>
  <si>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</si>
  <si>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</si>
  <si>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</si>
  <si>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</si>
  <si>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</si>
  <si>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</si>
  <si>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</si>
  <si>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</si>
  <si>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</si>
  <si>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</si>
  <si>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</si>
  <si>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</si>
  <si>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</si>
  <si>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</si>
  <si>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</si>
  <si>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</si>
  <si>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</si>
  <si>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</si>
  <si>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</si>
  <si>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</si>
  <si>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</si>
  <si>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</si>
  <si>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</si>
  <si>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</si>
  <si>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</si>
  <si>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</si>
  <si>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</si>
  <si>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</si>
  <si>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</si>
  <si>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</si>
  <si>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</si>
  <si>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</si>
  <si>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</si>
  <si>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</si>
  <si>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</si>
  <si>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</si>
  <si>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</si>
  <si>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</si>
  <si>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</si>
  <si>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</si>
  <si>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</si>
  <si>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</si>
  <si>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</si>
  <si>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</si>
  <si>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</si>
  <si>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</si>
  <si>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</si>
  <si>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</si>
  <si>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</si>
  <si>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</si>
  <si>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</si>
  <si>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</si>
  <si>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</si>
  <si>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</si>
  <si>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</si>
  <si>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</si>
  <si>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</si>
  <si>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</si>
  <si>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</si>
  <si>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</si>
  <si>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</si>
  <si>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</si>
  <si>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</si>
  <si>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</si>
  <si>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</si>
  <si>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</si>
  <si>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</si>
  <si>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</si>
  <si>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</si>
  <si>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</si>
  <si>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</si>
  <si>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</si>
  <si>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</si>
  <si>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</si>
  <si>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</si>
  <si>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</si>
  <si>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</si>
  <si>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</si>
  <si>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</si>
  <si>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</si>
  <si>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</si>
  <si>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</si>
  <si>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</si>
  <si>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</si>
  <si>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</si>
  <si>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</si>
  <si>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</si>
  <si>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</si>
  <si>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</si>
  <si>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</si>
  <si>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</si>
  <si>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</si>
  <si>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</si>
  <si>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</si>
  <si>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</si>
  <si>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</si>
  <si>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</si>
  <si>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</si>
  <si>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</si>
  <si>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</si>
  <si>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</si>
  <si>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</si>
  <si>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</si>
  <si>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</si>
  <si>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</si>
  <si>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</si>
  <si>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</si>
  <si>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</si>
  <si>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</si>
  <si>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</si>
  <si>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</si>
  <si>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</si>
  <si>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</si>
  <si>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</si>
  <si>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</si>
  <si>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</si>
  <si>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</si>
  <si>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</si>
  <si>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</si>
  <si>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</si>
  <si>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</si>
  <si>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</si>
  <si>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</si>
  <si>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</si>
  <si>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</si>
  <si>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</si>
  <si>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</si>
  <si>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</si>
  <si>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</si>
  <si>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</si>
  <si>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</si>
  <si>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</si>
  <si>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</si>
  <si>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</si>
  <si>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</si>
  <si>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</si>
  <si>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</si>
  <si>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</si>
  <si>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</si>
  <si>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</si>
  <si>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</si>
  <si>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</si>
  <si>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</si>
  <si>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</si>
  <si>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</si>
  <si>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</si>
  <si>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</si>
  <si>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</si>
  <si>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</si>
  <si>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</si>
  <si>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</si>
  <si>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</si>
  <si>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</si>
  <si>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</si>
  <si>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</si>
  <si>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</si>
  <si>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</si>
  <si>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</si>
  <si>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</si>
  <si>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</si>
  <si>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</si>
  <si>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</si>
  <si>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</si>
  <si>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</si>
  <si>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</si>
  <si>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</si>
  <si>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</si>
  <si>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</si>
  <si>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</si>
  <si>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</si>
  <si>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</si>
  <si>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</si>
  <si>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</si>
  <si>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</si>
  <si>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</si>
  <si>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</si>
  <si>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</si>
  <si>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</si>
  <si>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</si>
  <si>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</si>
  <si>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</si>
  <si>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</si>
  <si>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</si>
  <si>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</si>
  <si>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</si>
  <si>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</si>
  <si>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</si>
  <si>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</si>
  <si>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</si>
  <si>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</si>
  <si>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</si>
  <si>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</si>
  <si>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</si>
  <si>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</si>
  <si>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</si>
  <si>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</si>
  <si>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</si>
  <si>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</si>
  <si>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</si>
  <si>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</si>
  <si>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</si>
  <si>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</si>
  <si>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</si>
  <si>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</si>
  <si>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</si>
  <si>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</si>
  <si>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</si>
  <si>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</si>
  <si>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</si>
  <si>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</si>
  <si>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</si>
  <si>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</si>
  <si>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</si>
  <si>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</si>
  <si>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</si>
  <si>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</si>
  <si>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</si>
  <si>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</si>
  <si>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</si>
  <si>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</si>
  <si>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</si>
  <si>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</si>
  <si>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</si>
  <si>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</si>
  <si>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</si>
  <si>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</si>
  <si>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</si>
  <si>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</si>
  <si>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</si>
  <si>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</si>
  <si>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</si>
  <si>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</si>
  <si>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</si>
  <si>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</si>
  <si>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</si>
  <si>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</si>
  <si>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</si>
  <si>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</si>
  <si>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</si>
  <si>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</si>
  <si>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</si>
  <si>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</si>
  <si>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</si>
  <si>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</si>
  <si>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</si>
  <si>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</si>
  <si>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</si>
  <si>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</si>
  <si>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</si>
  <si>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</si>
  <si>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</si>
  <si>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</si>
  <si>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</si>
  <si>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</si>
  <si>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</si>
  <si>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</si>
  <si>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</si>
  <si>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</si>
  <si>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</si>
  <si>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</si>
  <si>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</si>
  <si>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</si>
  <si>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</si>
  <si>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</si>
  <si>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</si>
  <si>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</si>
  <si>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</si>
  <si>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</si>
  <si>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</si>
  <si>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</si>
  <si>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</si>
  <si>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</si>
  <si>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</si>
  <si>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</si>
  <si>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</si>
  <si>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</si>
  <si>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</si>
  <si>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</si>
  <si>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</si>
  <si>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</si>
  <si>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</si>
  <si>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</si>
  <si>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</si>
  <si>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</si>
  <si>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</si>
  <si>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</si>
  <si>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</si>
  <si>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</si>
  <si>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</si>
  <si>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</si>
  <si>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</si>
  <si>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</si>
  <si>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</si>
  <si>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</si>
  <si>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</si>
  <si>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</si>
  <si>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</si>
  <si>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</si>
  <si>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</si>
  <si>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</si>
  <si>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</si>
  <si>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</si>
  <si>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</si>
  <si>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</si>
  <si>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</si>
  <si>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</si>
  <si>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</si>
  <si>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</si>
  <si>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</si>
  <si>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</si>
  <si>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</si>
  <si>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</si>
  <si>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</si>
  <si>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</si>
  <si>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</si>
  <si>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</si>
  <si>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</si>
  <si>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</si>
  <si>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</si>
  <si>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</si>
  <si>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</si>
  <si>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</si>
  <si>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</si>
  <si>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</si>
  <si>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</si>
  <si>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</si>
  <si>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</si>
  <si>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</si>
  <si>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</si>
  <si>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</si>
  <si>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</si>
  <si>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</si>
  <si>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</si>
  <si>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</si>
  <si>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</si>
  <si>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</si>
  <si>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</si>
  <si>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</si>
  <si>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</si>
  <si>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</si>
  <si>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</si>
  <si>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</si>
  <si>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</si>
  <si>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</si>
  <si>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</si>
  <si>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</si>
  <si>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</si>
  <si>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</si>
  <si>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</si>
  <si>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</si>
  <si>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</si>
  <si>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</si>
  <si>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</si>
  <si>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</si>
  <si>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</si>
  <si>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</si>
  <si>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</si>
  <si>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</si>
  <si>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</si>
  <si>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</si>
  <si>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</si>
  <si>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</si>
  <si>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</si>
  <si>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</si>
  <si>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</si>
  <si>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</si>
  <si>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</si>
  <si>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</si>
  <si>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</si>
  <si>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</si>
  <si>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</si>
  <si>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</si>
  <si>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</si>
  <si>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</si>
  <si>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</si>
  <si>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</si>
  <si>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</si>
  <si>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</si>
  <si>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</si>
  <si>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</si>
  <si>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</si>
  <si>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</si>
  <si>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</si>
  <si>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</si>
  <si>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</si>
  <si>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</si>
  <si>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</si>
  <si>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</si>
  <si>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</si>
  <si>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</si>
  <si>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</si>
  <si>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</si>
  <si>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</si>
  <si>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</si>
  <si>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</si>
  <si>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</si>
  <si>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</si>
  <si>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</si>
  <si>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</si>
  <si>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</si>
  <si>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</si>
  <si>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</si>
  <si>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</si>
  <si>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</si>
  <si>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</si>
  <si>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</si>
  <si>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</si>
  <si>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</si>
  <si>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</si>
  <si>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</si>
  <si>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</si>
  <si>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</si>
  <si>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</si>
  <si>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</si>
  <si>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</si>
  <si>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</si>
  <si>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</si>
  <si>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</si>
  <si>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</si>
  <si>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</si>
  <si>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</si>
  <si>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</si>
  <si>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</si>
  <si>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</si>
  <si>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</si>
  <si>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</si>
  <si>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</si>
  <si>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</si>
  <si>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</si>
  <si>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</si>
  <si>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</si>
  <si>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</si>
  <si>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</si>
  <si>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</si>
  <si>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</si>
  <si>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</si>
  <si>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</si>
  <si>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</si>
  <si>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</si>
  <si>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</si>
  <si>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</si>
  <si>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</si>
  <si>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</si>
  <si>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</si>
  <si>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</si>
  <si>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</si>
  <si>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</si>
  <si>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</si>
  <si>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</si>
  <si>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</si>
  <si>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</si>
  <si>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</si>
  <si>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</si>
  <si>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</si>
  <si>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</si>
  <si>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</si>
  <si>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</si>
  <si>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</si>
  <si>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</si>
  <si>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</si>
  <si>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</si>
  <si>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</si>
  <si>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</si>
  <si>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</si>
  <si>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</si>
  <si>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</si>
  <si>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</si>
  <si>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</si>
  <si>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</si>
  <si>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</si>
  <si>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</si>
  <si>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</si>
  <si>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</si>
  <si>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</si>
  <si>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</si>
  <si>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</si>
  <si>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</si>
  <si>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</si>
  <si>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</si>
  <si>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</si>
  <si>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</si>
  <si>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</si>
  <si>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</si>
  <si>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</si>
  <si>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</si>
  <si>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</si>
  <si>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</si>
  <si>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</si>
  <si>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</si>
  <si>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</si>
  <si>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</si>
  <si>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</si>
  <si>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</si>
  <si>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</si>
  <si>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</si>
  <si>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</si>
  <si>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</si>
  <si>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</si>
  <si>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</si>
  <si>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</si>
  <si>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</si>
  <si>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</si>
  <si>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</si>
  <si>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</si>
  <si>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</si>
  <si>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</si>
  <si>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</si>
  <si>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</si>
  <si>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</si>
  <si>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</si>
  <si>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</si>
  <si>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</si>
  <si>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</si>
  <si>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</si>
  <si>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</si>
  <si>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</si>
  <si>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</si>
  <si>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</si>
  <si>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</si>
  <si>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</si>
  <si>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</si>
  <si>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</si>
  <si>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</si>
  <si>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</si>
  <si>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</si>
  <si>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</si>
  <si>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</si>
  <si>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</si>
  <si>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</si>
  <si>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</si>
  <si>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</si>
  <si>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</si>
  <si>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</si>
  <si>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</si>
  <si>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</si>
  <si>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</si>
  <si>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</si>
  <si>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</si>
  <si>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</si>
  <si>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</si>
  <si>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</si>
  <si>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</si>
  <si>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</si>
  <si>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</si>
  <si>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</si>
  <si>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</si>
  <si>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</si>
  <si>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</si>
  <si>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</si>
  <si>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</si>
  <si>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</si>
  <si>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</si>
  <si>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</si>
  <si>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</si>
  <si>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</si>
  <si>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</si>
  <si>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</si>
  <si>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</si>
  <si>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</si>
  <si>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</si>
  <si>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</si>
  <si>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</si>
  <si>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</si>
  <si>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</si>
  <si>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</si>
  <si>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</si>
  <si>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</si>
  <si>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</si>
  <si>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</si>
  <si>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</si>
  <si>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</si>
  <si>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</si>
  <si>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</si>
  <si>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</si>
  <si>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</si>
  <si>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</si>
  <si>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</si>
  <si>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</si>
  <si>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</si>
  <si>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</si>
  <si>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</si>
  <si>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</si>
  <si>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</si>
  <si>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</si>
  <si>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</si>
  <si>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</si>
  <si>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</si>
  <si>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</si>
  <si>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</si>
  <si>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</si>
  <si>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</si>
  <si>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</si>
  <si>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</si>
  <si>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</si>
  <si>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</si>
  <si>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</si>
  <si>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</si>
  <si>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</si>
  <si>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</si>
  <si>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</si>
  <si>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</si>
  <si>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</si>
  <si>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</si>
  <si>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</si>
  <si>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</si>
  <si>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</si>
  <si>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</si>
  <si>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</si>
  <si>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</si>
  <si>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</si>
  <si>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</si>
  <si>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</si>
  <si>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</si>
  <si>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</si>
  <si>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</si>
  <si>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</si>
  <si>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</si>
  <si>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</si>
  <si>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</si>
  <si>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</si>
  <si>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</si>
  <si>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</si>
  <si>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</si>
  <si>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</si>
  <si>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</si>
  <si>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</si>
  <si>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</si>
  <si>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</si>
  <si>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</si>
  <si>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</si>
  <si>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</si>
  <si>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</si>
  <si>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</si>
  <si>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</si>
  <si>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</si>
  <si>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</si>
  <si>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</si>
  <si>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</si>
  <si>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</si>
  <si>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</si>
  <si>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</si>
  <si>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</si>
  <si>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</si>
  <si>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</si>
  <si>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</si>
  <si>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</si>
  <si>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</si>
  <si>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</si>
  <si>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</si>
  <si>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</si>
  <si>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</si>
  <si>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</si>
  <si>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</si>
  <si>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</si>
  <si>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</si>
  <si>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</si>
  <si>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</si>
  <si>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</si>
  <si>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</si>
  <si>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</si>
  <si>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</si>
  <si>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</si>
  <si>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</si>
  <si>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</si>
  <si>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</si>
  <si>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</si>
  <si>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</si>
  <si>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</si>
  <si>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</si>
  <si>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</si>
  <si>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</si>
  <si>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</si>
  <si>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</si>
  <si>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</si>
  <si>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</si>
  <si>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</si>
  <si>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</si>
  <si>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</si>
  <si>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</si>
  <si>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</si>
  <si>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</si>
  <si>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</si>
  <si>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</si>
  <si>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</si>
  <si>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</si>
  <si>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</si>
  <si>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</si>
  <si>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</si>
  <si>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</si>
  <si>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</si>
  <si>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</si>
  <si>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</si>
  <si>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</si>
  <si>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</si>
  <si>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</si>
  <si>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</si>
  <si>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</si>
  <si>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</si>
  <si>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</si>
  <si>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</si>
  <si>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</si>
  <si>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</si>
  <si>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</si>
  <si>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</si>
  <si>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</si>
  <si>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</si>
  <si>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</si>
  <si>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</si>
  <si>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</si>
  <si>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</si>
  <si>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</si>
  <si>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</si>
  <si>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</si>
  <si>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</si>
  <si>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</si>
  <si>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</si>
  <si>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</si>
  <si>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</si>
  <si>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</si>
  <si>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</si>
  <si>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</si>
  <si>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</si>
  <si>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</si>
  <si>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</si>
  <si>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</si>
  <si>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</si>
  <si>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</si>
  <si>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</si>
  <si>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</si>
  <si>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</si>
  <si>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</si>
  <si>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</si>
  <si>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</si>
  <si>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</si>
  <si>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</si>
  <si>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</si>
  <si>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</si>
  <si>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</si>
  <si>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</si>
  <si>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</si>
  <si>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</si>
  <si>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</si>
  <si>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</si>
  <si>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</si>
  <si>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</si>
  <si>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</si>
  <si>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</si>
  <si>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</si>
  <si>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</si>
  <si>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</si>
  <si>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</si>
  <si>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</si>
  <si>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</si>
  <si>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</si>
  <si>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</si>
  <si>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</si>
  <si>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</si>
  <si>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</si>
  <si>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</si>
  <si>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</si>
  <si>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</si>
  <si>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</si>
  <si>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</si>
  <si>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</si>
  <si>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</si>
  <si>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</si>
  <si>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</si>
  <si>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</si>
  <si>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</si>
  <si>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</si>
  <si>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</si>
  <si>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</si>
  <si>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</si>
  <si>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</si>
  <si>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</si>
  <si>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</si>
  <si>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</si>
  <si>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</si>
  <si>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</si>
  <si>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</si>
  <si>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</si>
  <si>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</si>
  <si>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</si>
  <si>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</si>
  <si>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</si>
  <si>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</si>
  <si>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</si>
  <si>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</si>
  <si>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</si>
  <si>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</si>
  <si>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</si>
  <si>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</si>
  <si>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</si>
  <si>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</si>
  <si>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</si>
  <si>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</si>
  <si>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</si>
  <si>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</si>
  <si>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</si>
  <si>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</si>
  <si>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</si>
  <si>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</si>
  <si>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</si>
  <si>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</si>
  <si>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</si>
  <si>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</si>
  <si>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</si>
  <si>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</si>
  <si>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</si>
  <si>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</si>
  <si>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</si>
  <si>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</si>
  <si>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</si>
  <si>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</si>
  <si>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</si>
  <si>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</si>
  <si>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</si>
  <si>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</si>
  <si>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</si>
  <si>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</si>
  <si>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</si>
  <si>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</si>
  <si>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</si>
  <si>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</si>
  <si>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</si>
  <si>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</si>
  <si>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</si>
  <si>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</si>
  <si>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</si>
  <si>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</si>
  <si>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</si>
  <si>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</si>
  <si>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</si>
  <si>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</si>
  <si>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</si>
  <si>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</si>
  <si>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</si>
  <si>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</si>
  <si>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</si>
  <si>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</si>
  <si>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</si>
  <si>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</si>
  <si>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</si>
  <si>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</si>
  <si>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</si>
  <si>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</si>
  <si>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</si>
  <si>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</si>
  <si>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</si>
  <si>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</si>
  <si>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</si>
  <si>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</si>
  <si>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</si>
  <si>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</si>
  <si>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</si>
  <si>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</si>
  <si>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</si>
  <si>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</si>
  <si>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</si>
  <si>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</si>
  <si>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</si>
  <si>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</si>
  <si>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</si>
  <si>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</si>
  <si>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</si>
  <si>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</si>
  <si>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</si>
  <si>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</si>
  <si>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</si>
  <si>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</si>
  <si>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</si>
  <si>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</si>
  <si>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</si>
  <si>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</si>
  <si>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</si>
  <si>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</si>
  <si>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</si>
  <si>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</si>
  <si>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</si>
  <si>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</si>
  <si>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</si>
  <si>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</si>
  <si>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</si>
  <si>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</si>
  <si>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</si>
  <si>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</si>
  <si>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</si>
  <si>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</si>
  <si>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</si>
  <si>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</si>
  <si>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</si>
  <si>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</si>
  <si>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</si>
  <si>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</si>
  <si>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</si>
  <si>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</si>
  <si>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</si>
  <si>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</si>
  <si>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</si>
  <si>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</si>
  <si>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</si>
  <si>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</si>
  <si>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</si>
  <si>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</si>
  <si>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</si>
  <si>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</si>
  <si>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</si>
  <si>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</si>
  <si>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</si>
  <si>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</si>
  <si>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</si>
  <si>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</si>
  <si>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</si>
  <si>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</si>
  <si>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</si>
  <si>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</si>
  <si>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</si>
  <si>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</si>
  <si>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</si>
  <si>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</si>
  <si>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</si>
  <si>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</si>
  <si>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</si>
  <si>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</si>
  <si>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</si>
  <si>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</si>
  <si>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</si>
  <si>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</si>
  <si>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</si>
  <si>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</si>
  <si>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</si>
  <si>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</si>
  <si>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</si>
  <si>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</si>
  <si>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</si>
  <si>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</si>
  <si>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</si>
  <si>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</si>
  <si>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</si>
  <si>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</si>
  <si>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</si>
  <si>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</si>
  <si>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</si>
  <si>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</si>
  <si>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</si>
  <si>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</si>
  <si>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</si>
  <si>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</si>
  <si>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</si>
  <si>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</si>
  <si>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</si>
  <si>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</si>
  <si>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</si>
  <si>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</si>
  <si>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</si>
  <si>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</si>
  <si>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</si>
  <si>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</si>
  <si>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</si>
  <si>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</si>
  <si>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</si>
  <si>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</si>
  <si>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</si>
  <si>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</si>
  <si>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</si>
  <si>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</si>
  <si>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</si>
  <si>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</si>
  <si>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</si>
  <si>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</si>
  <si>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</si>
  <si>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</si>
  <si>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</si>
  <si>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</si>
  <si>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</si>
  <si>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</si>
  <si>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</si>
  <si>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</si>
  <si>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</si>
  <si>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</si>
  <si>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</si>
  <si>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</si>
  <si>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</si>
  <si>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</si>
  <si>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</si>
  <si>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</si>
  <si>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</si>
  <si>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</si>
  <si>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</si>
  <si>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</si>
  <si>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</si>
  <si>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</si>
  <si>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</si>
  <si>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</si>
  <si>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</si>
  <si>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</si>
  <si>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</si>
  <si>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</si>
  <si>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</si>
  <si>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</si>
  <si>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</si>
  <si>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</si>
  <si>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</si>
  <si>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</si>
  <si>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</si>
  <si>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</si>
  <si>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</si>
  <si>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</si>
  <si>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</si>
  <si>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</si>
  <si>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</si>
  <si>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</si>
  <si>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</si>
  <si>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</si>
  <si>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</si>
  <si>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</si>
  <si>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</si>
  <si>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</si>
  <si>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</si>
  <si>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</si>
  <si>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</si>
  <si>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</si>
  <si>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</si>
  <si>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</si>
  <si>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</si>
  <si>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</si>
  <si>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</si>
  <si>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</si>
  <si>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</si>
  <si>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</si>
  <si>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</si>
  <si>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</si>
  <si>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</si>
  <si>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</si>
  <si>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</si>
  <si>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</si>
  <si>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</si>
  <si>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</si>
  <si>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</si>
  <si>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</si>
  <si>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</si>
  <si>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</si>
  <si>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</si>
  <si>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</si>
  <si>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</si>
  <si>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</si>
  <si>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</si>
  <si>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</si>
  <si>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</si>
  <si>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</si>
  <si>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</si>
  <si>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</si>
  <si>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</si>
  <si>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</si>
  <si>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</si>
  <si>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</si>
  <si>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</si>
  <si>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</si>
  <si>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</si>
  <si>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</si>
  <si>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</si>
  <si>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</si>
  <si>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</si>
  <si>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</si>
  <si>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</si>
  <si>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</si>
  <si>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</si>
  <si>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</si>
  <si>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</si>
  <si>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</si>
  <si>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</si>
  <si>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</si>
  <si>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</si>
  <si>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</si>
  <si>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</si>
  <si>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</si>
  <si>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</si>
  <si>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</si>
  <si>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</si>
  <si>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</si>
  <si>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</si>
  <si>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</si>
  <si>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</si>
  <si>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</si>
  <si>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</si>
  <si>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</si>
  <si>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</si>
  <si>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</si>
  <si>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</si>
  <si>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</si>
  <si>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</si>
  <si>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</si>
  <si>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</si>
  <si>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</si>
  <si>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</si>
  <si>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</si>
  <si>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</si>
  <si>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</si>
  <si>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</si>
  <si>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</si>
  <si>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</si>
  <si>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</si>
  <si>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</si>
  <si>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</si>
  <si>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</si>
  <si>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</si>
  <si>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</si>
  <si>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</si>
  <si>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</si>
  <si>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</si>
  <si>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</si>
  <si>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</si>
  <si>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</si>
  <si>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</si>
  <si>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</si>
  <si>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</si>
  <si>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</si>
  <si>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</si>
  <si>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</si>
  <si>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</si>
  <si>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</si>
  <si>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</si>
  <si>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</si>
  <si>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</si>
  <si>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</si>
  <si>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</si>
  <si>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</si>
  <si>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</si>
  <si>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</si>
  <si>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</si>
  <si>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</si>
  <si>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</si>
  <si>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</si>
  <si>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</si>
  <si>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</si>
  <si>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</si>
  <si>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</si>
  <si>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</si>
  <si>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</si>
  <si>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</si>
  <si>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</si>
  <si>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</si>
  <si>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</si>
  <si>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</si>
  <si>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</si>
  <si>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</si>
  <si>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</si>
  <si>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</si>
  <si>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</si>
  <si>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</si>
  <si>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</si>
  <si>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</si>
  <si>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</si>
  <si>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</si>
  <si>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</si>
  <si>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</si>
  <si>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</si>
  <si>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</si>
  <si>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</si>
  <si>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</si>
  <si>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</si>
  <si>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</si>
  <si>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</si>
  <si>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</si>
  <si>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</si>
  <si>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</si>
  <si>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</si>
  <si>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</si>
  <si>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</si>
  <si>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</si>
  <si>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</si>
  <si>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</si>
  <si>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</si>
  <si>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</si>
  <si>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</si>
  <si>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</si>
  <si>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</si>
  <si>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</si>
  <si>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</si>
  <si>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</si>
  <si>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</si>
  <si>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</si>
  <si>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</si>
  <si>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</si>
  <si>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</si>
  <si>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</si>
  <si>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</si>
  <si>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</si>
  <si>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</si>
  <si>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</si>
  <si>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</si>
  <si>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</si>
  <si>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</si>
  <si>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</si>
  <si>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</si>
  <si>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</si>
  <si>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</si>
  <si>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</si>
  <si>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</si>
  <si>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</si>
  <si>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</si>
  <si>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</si>
  <si>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</si>
  <si>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</si>
  <si>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</si>
  <si>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</si>
  <si>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</si>
  <si>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</si>
  <si>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</si>
  <si>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</si>
  <si>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</si>
  <si>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</si>
  <si>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</si>
  <si>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</si>
  <si>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</si>
  <si>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</si>
  <si>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</si>
  <si>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</si>
  <si>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</si>
  <si>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</si>
  <si>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</si>
  <si>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</si>
  <si>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</si>
  <si>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</si>
  <si>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</si>
  <si>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</si>
  <si>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</si>
  <si>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</si>
  <si>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</si>
  <si>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</si>
  <si>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</si>
  <si>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</si>
  <si>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</si>
  <si>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</si>
  <si>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</si>
  <si>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</si>
  <si>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</si>
  <si>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</si>
  <si>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</si>
  <si>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</si>
  <si>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</si>
  <si>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</si>
  <si>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</si>
  <si>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</si>
  <si>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</si>
  <si>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</si>
  <si>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</si>
  <si>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</si>
  <si>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</si>
  <si>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</si>
  <si>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</si>
  <si>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</si>
  <si>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</si>
  <si>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</si>
  <si>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</si>
  <si>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</si>
  <si>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</si>
  <si>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</si>
  <si>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</si>
  <si>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</si>
  <si>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</si>
  <si>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</si>
  <si>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</si>
  <si>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</si>
  <si>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</si>
  <si>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</si>
  <si>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</si>
  <si>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</si>
  <si>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</si>
  <si>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</si>
  <si>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</si>
  <si>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</si>
  <si>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</si>
  <si>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</si>
  <si>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</si>
  <si>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</si>
  <si>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</si>
  <si>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</si>
  <si>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</si>
  <si>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</si>
  <si>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</si>
  <si>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</si>
  <si>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</si>
  <si>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</si>
  <si>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</si>
  <si>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</si>
  <si>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</si>
  <si>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</si>
  <si>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</si>
  <si>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</si>
  <si>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</si>
  <si>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</si>
  <si>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</si>
  <si>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</si>
  <si>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</si>
  <si>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</si>
  <si>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</si>
  <si>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</si>
  <si>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</si>
  <si>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</si>
  <si>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</si>
  <si>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</si>
  <si>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</si>
  <si>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</si>
  <si>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</si>
  <si>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</si>
  <si>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</si>
  <si>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</si>
  <si>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</si>
  <si>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</si>
  <si>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</si>
  <si>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</si>
  <si>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</si>
  <si>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</si>
  <si>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</si>
  <si>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</si>
  <si>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</si>
  <si>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</si>
  <si>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</si>
  <si>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</si>
  <si>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</si>
  <si>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</si>
  <si>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</si>
  <si>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</si>
  <si>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</si>
  <si>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</si>
  <si>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</si>
  <si>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</si>
  <si>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</si>
  <si>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</si>
  <si>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</si>
  <si>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</si>
  <si>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</si>
  <si>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</si>
  <si>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</si>
  <si>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</si>
  <si>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</si>
  <si>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</si>
  <si>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</si>
  <si>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</si>
  <si>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</si>
  <si>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</si>
  <si>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</si>
  <si>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</si>
  <si>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</si>
  <si>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</si>
  <si>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</si>
  <si>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</si>
  <si>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</si>
  <si>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</si>
  <si>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</si>
  <si>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</si>
  <si>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</si>
  <si>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</si>
  <si>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</si>
  <si>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</si>
  <si>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</si>
  <si>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</si>
  <si>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</si>
  <si>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</si>
  <si>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</si>
  <si>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</si>
  <si>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</si>
  <si>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</si>
  <si>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</si>
  <si>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</si>
  <si>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</si>
  <si>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</si>
  <si>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</si>
  <si>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</si>
  <si>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</si>
  <si>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</si>
  <si>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</si>
  <si>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</si>
  <si>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</si>
  <si>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</si>
  <si>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</si>
  <si>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</si>
  <si>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</si>
  <si>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</si>
  <si>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</si>
  <si>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</si>
  <si>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</si>
  <si>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</si>
  <si>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</si>
  <si>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</si>
  <si>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</si>
  <si>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</si>
  <si>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</si>
  <si>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</si>
  <si>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</si>
  <si>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</si>
  <si>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</si>
  <si>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</si>
  <si>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</si>
  <si>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</si>
  <si>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</si>
  <si>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</si>
  <si>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</si>
  <si>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</si>
  <si>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</si>
  <si>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</si>
  <si>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</si>
  <si>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</si>
  <si>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</si>
  <si>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</si>
  <si>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</si>
  <si>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</si>
  <si>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</si>
  <si>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</si>
  <si>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</si>
  <si>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</si>
  <si>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</si>
  <si>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</si>
  <si>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</si>
  <si>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</si>
  <si>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</si>
  <si>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</si>
  <si>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</si>
  <si>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</si>
  <si>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</si>
  <si>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</si>
  <si>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</si>
  <si>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</si>
  <si>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</si>
  <si>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</si>
  <si>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</si>
  <si>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</si>
  <si>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</si>
  <si>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</si>
  <si>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</si>
  <si>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</si>
  <si>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</si>
  <si>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</si>
  <si>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</si>
  <si>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</si>
  <si>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</si>
  <si>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</si>
  <si>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</si>
  <si>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</si>
  <si>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</si>
  <si>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</si>
  <si>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</si>
  <si>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</si>
  <si>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</si>
  <si>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</si>
  <si>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</si>
  <si>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</si>
  <si>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</si>
  <si>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</si>
  <si>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</si>
  <si>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</si>
  <si>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</si>
  <si>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</si>
  <si>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</si>
  <si>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</si>
  <si>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</si>
  <si>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</si>
  <si>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</si>
  <si>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</si>
  <si>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</si>
  <si>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</si>
  <si>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</si>
  <si>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</si>
  <si>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</si>
  <si>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</si>
  <si>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</si>
  <si>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</si>
  <si>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</si>
  <si>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</si>
  <si>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</si>
  <si>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</si>
  <si>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</si>
  <si>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</si>
  <si>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</si>
  <si>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</si>
  <si>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</si>
  <si>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</si>
  <si>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</si>
  <si>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</si>
  <si>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</si>
  <si>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</si>
  <si>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</si>
  <si>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</si>
  <si>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</si>
  <si>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</si>
  <si>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</si>
  <si>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</si>
  <si>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</si>
  <si>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</si>
  <si>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</si>
  <si>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</si>
  <si>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</si>
  <si>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</si>
  <si>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</si>
  <si>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</si>
  <si>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</si>
  <si>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</si>
  <si>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</si>
  <si>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</si>
  <si>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</si>
  <si>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</si>
  <si>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</si>
  <si>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</si>
  <si>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</si>
  <si>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</si>
  <si>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</si>
  <si>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</si>
  <si>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</si>
  <si>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</si>
  <si>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</si>
  <si>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</si>
  <si>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</si>
  <si>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</si>
  <si>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</si>
  <si>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</si>
  <si>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</si>
  <si>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</si>
  <si>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</si>
  <si>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</si>
  <si>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</si>
  <si>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</si>
  <si>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</si>
  <si>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</si>
  <si>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</si>
  <si>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</si>
  <si>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</si>
  <si>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</si>
  <si>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</si>
  <si>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</si>
  <si>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</si>
  <si>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</si>
  <si>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</si>
  <si>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</si>
  <si>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</si>
  <si>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</si>
  <si>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</si>
  <si>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</si>
  <si>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</si>
  <si>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</si>
  <si>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</si>
  <si>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</si>
  <si>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</si>
  <si>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</si>
  <si>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</si>
  <si>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</si>
  <si>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</si>
  <si>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</si>
  <si>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</si>
  <si>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</si>
  <si>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</si>
  <si>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</si>
  <si>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</si>
  <si>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</si>
  <si>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</si>
  <si>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</si>
  <si>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</si>
  <si>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</si>
  <si>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</si>
  <si>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</si>
  <si>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</si>
  <si>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</si>
  <si>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</si>
  <si>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</si>
  <si>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</si>
  <si>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</si>
  <si>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</si>
  <si>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</si>
  <si>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</si>
  <si>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</si>
  <si>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</si>
  <si>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</si>
  <si>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</si>
  <si>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</si>
  <si>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</si>
  <si>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</si>
  <si>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</si>
  <si>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</si>
  <si>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</si>
  <si>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</si>
  <si>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</si>
  <si>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</si>
  <si>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</si>
  <si>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</si>
  <si>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</si>
  <si>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</si>
  <si>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</si>
  <si>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</si>
  <si>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</si>
  <si>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</si>
  <si>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</si>
  <si>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</si>
  <si>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</si>
  <si>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</si>
  <si>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</si>
  <si>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</si>
  <si>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</si>
  <si>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</si>
  <si>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</si>
  <si>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</si>
  <si>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</si>
  <si>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</si>
  <si>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</si>
  <si>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</si>
  <si>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</si>
  <si>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</si>
  <si>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</si>
  <si>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</si>
  <si>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</si>
  <si>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</si>
  <si>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</si>
  <si>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</si>
  <si>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</si>
  <si>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</si>
  <si>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</si>
  <si>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</si>
  <si>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</si>
  <si>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</si>
  <si>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</si>
  <si>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</si>
  <si>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</si>
  <si>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</si>
  <si>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</si>
  <si>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</si>
  <si>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</si>
  <si>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</si>
  <si>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</si>
  <si>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</si>
  <si>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</si>
  <si>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</si>
  <si>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</si>
  <si>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</si>
  <si>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</si>
  <si>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</si>
  <si>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</si>
  <si>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</si>
  <si>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</si>
  <si>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</si>
  <si>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</si>
  <si>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</si>
  <si>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</si>
  <si>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</si>
  <si>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</si>
  <si>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</si>
  <si>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</si>
  <si>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</si>
  <si>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</si>
  <si>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</si>
  <si>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</si>
  <si>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</si>
  <si>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</si>
  <si>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</si>
  <si>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</si>
  <si>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</si>
  <si>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</si>
  <si>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</si>
  <si>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</si>
  <si>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</si>
  <si>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</si>
  <si>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</si>
  <si>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</si>
  <si>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</si>
  <si>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</si>
  <si>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</si>
  <si>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</si>
  <si>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</si>
  <si>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</si>
  <si>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</si>
  <si>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</si>
  <si>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</si>
  <si>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</si>
  <si>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</si>
  <si>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</si>
  <si>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</si>
  <si>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</si>
  <si>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</si>
  <si>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</si>
  <si>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</si>
  <si>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</si>
  <si>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</si>
  <si>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</si>
  <si>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</si>
  <si>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</si>
  <si>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</si>
  <si>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</si>
  <si>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</si>
  <si>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</si>
  <si>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</si>
  <si>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</si>
  <si>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</si>
  <si>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</si>
  <si>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</si>
  <si>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</si>
  <si>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</si>
  <si>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</si>
  <si>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</si>
  <si>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</si>
  <si>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</si>
  <si>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</si>
  <si>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</si>
  <si>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</si>
  <si>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</si>
  <si>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</si>
  <si>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</si>
  <si>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</si>
  <si>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</si>
  <si>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</si>
  <si>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</si>
  <si>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</si>
  <si>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</si>
  <si>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</si>
  <si>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</si>
  <si>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</si>
  <si>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</si>
  <si>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</si>
  <si>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</si>
  <si>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</si>
  <si>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</si>
  <si>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</si>
  <si>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</si>
  <si>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</si>
  <si>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</si>
  <si>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</si>
  <si>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</si>
  <si>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</si>
  <si>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</si>
  <si>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</si>
  <si>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</si>
  <si>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</si>
  <si>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</si>
  <si>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</si>
  <si>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</si>
  <si>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</si>
  <si>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</si>
  <si>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</si>
  <si>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</si>
  <si>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</si>
  <si>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</si>
  <si>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</si>
  <si>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</si>
  <si>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</si>
  <si>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</si>
  <si>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</si>
  <si>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</si>
  <si>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</si>
  <si>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</si>
  <si>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</si>
  <si>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</si>
  <si>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</si>
  <si>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</si>
  <si>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</si>
  <si>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</si>
  <si>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</si>
  <si>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</si>
  <si>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</si>
  <si>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</si>
  <si>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</si>
  <si>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</si>
  <si>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</si>
  <si>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</si>
  <si>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</si>
  <si>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</si>
  <si>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</si>
  <si>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</si>
  <si>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</si>
  <si>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</si>
  <si>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</si>
  <si>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</si>
  <si>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</si>
  <si>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</si>
  <si>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</si>
  <si>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</si>
  <si>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</si>
  <si>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</si>
  <si>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</si>
  <si>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</si>
  <si>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</si>
  <si>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</si>
  <si>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</si>
  <si>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</si>
  <si>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</si>
  <si>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</si>
  <si>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</si>
  <si>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</si>
  <si>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</si>
  <si>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</si>
  <si>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</si>
  <si>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</si>
  <si>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</si>
  <si>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</si>
  <si>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</si>
  <si>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</si>
  <si>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</si>
  <si>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</si>
  <si>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</si>
  <si>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</si>
  <si>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</si>
  <si>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</si>
  <si>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</si>
  <si>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</si>
  <si>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</si>
  <si>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</si>
  <si>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</si>
  <si>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</si>
  <si>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</si>
  <si>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</si>
  <si>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</si>
  <si>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</si>
  <si>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</si>
  <si>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</si>
  <si>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</si>
  <si>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</si>
  <si>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</si>
  <si>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</si>
  <si>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</si>
  <si>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</si>
  <si>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</si>
  <si>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</si>
  <si>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</si>
  <si>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</si>
  <si>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</si>
  <si>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</si>
  <si>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</si>
  <si>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</si>
  <si>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</si>
  <si>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</si>
  <si>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</si>
  <si>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</si>
  <si>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</si>
  <si>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</si>
  <si>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</si>
  <si>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</si>
  <si>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</si>
  <si>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</si>
  <si>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</si>
  <si>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</si>
  <si>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</si>
  <si>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</si>
  <si>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</si>
  <si>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</si>
  <si>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</si>
  <si>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</si>
  <si>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</si>
  <si>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</si>
  <si>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</si>
  <si>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</si>
  <si>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</si>
  <si>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</si>
  <si>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</si>
  <si>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</si>
  <si>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</si>
  <si>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</si>
  <si>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</si>
  <si>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</si>
  <si>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</si>
  <si>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</si>
  <si>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</si>
  <si>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</si>
  <si>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</si>
  <si>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</si>
  <si>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</si>
  <si>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</si>
  <si>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</si>
  <si>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</si>
  <si>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</si>
  <si>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</si>
  <si>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</si>
  <si>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</si>
  <si>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</si>
  <si>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</si>
  <si>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</si>
  <si>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</si>
  <si>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</si>
  <si>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</si>
  <si>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</si>
  <si>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</si>
  <si>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</si>
  <si>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</si>
  <si>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</si>
  <si>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</si>
  <si>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</si>
  <si>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</si>
  <si>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</si>
  <si>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</si>
  <si>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</si>
  <si>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</si>
  <si>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</si>
  <si>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</si>
  <si>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</si>
  <si>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</si>
  <si>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</si>
  <si>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</si>
  <si>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</si>
  <si>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</si>
  <si>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</si>
  <si>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</si>
  <si>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</si>
  <si>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</si>
  <si>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</si>
  <si>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</si>
  <si>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</si>
  <si>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</si>
  <si>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</si>
  <si>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</si>
  <si>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</si>
  <si>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</si>
  <si>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</si>
  <si>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</si>
  <si>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</si>
  <si>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</si>
  <si>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</si>
  <si>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</si>
  <si>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</si>
  <si>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</si>
  <si>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</si>
  <si>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</si>
  <si>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</si>
  <si>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</si>
  <si>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</si>
  <si>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</si>
  <si>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</si>
  <si>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</si>
  <si>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</si>
  <si>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</si>
  <si>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</si>
  <si>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</si>
  <si>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</si>
  <si>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</si>
  <si>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</si>
  <si>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</si>
  <si>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</si>
  <si>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</si>
  <si>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</si>
  <si>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</si>
  <si>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</si>
  <si>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</si>
  <si>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</si>
  <si>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</si>
  <si>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</si>
  <si>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</si>
  <si>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</si>
  <si>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</si>
  <si>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</si>
  <si>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</si>
  <si>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</si>
  <si>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</si>
  <si>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</si>
  <si>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</si>
  <si>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</si>
  <si>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</si>
  <si>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</si>
  <si>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</si>
  <si>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</si>
  <si>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</si>
  <si>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</si>
  <si>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</si>
  <si>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</si>
  <si>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</si>
  <si>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</si>
  <si>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</si>
  <si>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</si>
  <si>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</si>
  <si>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</si>
  <si>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</si>
  <si>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</si>
  <si>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</si>
  <si>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</si>
  <si>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</si>
  <si>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</si>
  <si>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</si>
  <si>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</si>
  <si>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</si>
  <si>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</si>
  <si>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</si>
  <si>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</si>
  <si>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</si>
  <si>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</si>
  <si>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</si>
  <si>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</si>
  <si>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</si>
  <si>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</si>
  <si>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</si>
  <si>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</si>
  <si>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</si>
  <si>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</si>
  <si>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</si>
  <si>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</si>
  <si>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</si>
  <si>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</si>
  <si>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</si>
  <si>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</si>
  <si>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</si>
  <si>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</si>
  <si>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</si>
  <si>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</si>
  <si>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</si>
  <si>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</si>
  <si>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</si>
  <si>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</si>
  <si>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</si>
  <si>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</si>
  <si>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</si>
  <si>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</si>
  <si>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</si>
  <si>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</si>
  <si>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</si>
  <si>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</si>
  <si>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</si>
  <si>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</si>
  <si>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</si>
  <si>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</si>
  <si>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</si>
  <si>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</si>
  <si>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</si>
  <si>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</si>
  <si>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</si>
  <si>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</si>
  <si>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</si>
  <si>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</si>
  <si>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</si>
  <si>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</si>
  <si>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</si>
  <si>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</si>
  <si>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</si>
  <si>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</si>
  <si>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</si>
  <si>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</si>
  <si>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</si>
  <si>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</si>
  <si>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</si>
  <si>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</si>
  <si>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</si>
  <si>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</si>
  <si>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</si>
  <si>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</si>
  <si>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</si>
  <si>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</si>
  <si>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</si>
  <si>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</si>
  <si>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</si>
  <si>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</si>
  <si>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</si>
  <si>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</si>
  <si>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</si>
  <si>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</si>
  <si>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</si>
  <si>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</si>
  <si>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</si>
  <si>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</si>
  <si>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</si>
  <si>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</si>
  <si>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</si>
  <si>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</si>
  <si>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</si>
  <si>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</si>
  <si>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</si>
  <si>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</si>
  <si>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</si>
  <si>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</si>
  <si>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</si>
  <si>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</si>
  <si>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</si>
  <si>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</si>
  <si>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</si>
  <si>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</si>
  <si>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</si>
  <si>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</si>
  <si>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</si>
  <si>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</si>
  <si>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</si>
  <si>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</si>
  <si>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</si>
  <si>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</si>
  <si>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</si>
  <si>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</si>
  <si>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</si>
  <si>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</si>
  <si>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</si>
  <si>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</si>
  <si>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</si>
  <si>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</si>
  <si>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</si>
  <si>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</si>
  <si>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</si>
  <si>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</si>
  <si>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</si>
  <si>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</si>
  <si>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</si>
  <si>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</si>
  <si>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</si>
  <si>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</si>
  <si>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</si>
  <si>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</si>
  <si>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</si>
  <si>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</si>
  <si>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</si>
  <si>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</si>
  <si>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</si>
  <si>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</si>
  <si>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</si>
  <si>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</si>
  <si>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</si>
  <si>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</si>
  <si>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</si>
  <si>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</si>
  <si>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</si>
  <si>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</si>
  <si>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</si>
  <si>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</si>
  <si>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</si>
  <si>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</si>
  <si>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</si>
  <si>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</si>
  <si>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</si>
  <si>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</si>
  <si>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</si>
  <si>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</si>
  <si>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</si>
  <si>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</si>
  <si>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</si>
  <si>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</si>
  <si>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</si>
  <si>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</si>
  <si>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</si>
  <si>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</si>
  <si>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</si>
  <si>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</si>
  <si>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</si>
  <si>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</si>
  <si>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</si>
  <si>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</si>
  <si>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</si>
  <si>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</si>
  <si>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</si>
  <si>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</si>
  <si>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</si>
  <si>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</si>
  <si>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</si>
  <si>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</si>
  <si>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</si>
  <si>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</si>
  <si>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</si>
  <si>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</si>
  <si>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</si>
  <si>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</si>
  <si>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</si>
  <si>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</si>
  <si>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</si>
  <si>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</si>
  <si>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</si>
  <si>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</si>
  <si>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</si>
  <si>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</si>
  <si>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</si>
  <si>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</si>
  <si>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</si>
  <si>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</si>
  <si>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</si>
  <si>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</si>
  <si>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</si>
  <si>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</si>
  <si>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</si>
  <si>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</si>
  <si>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</si>
  <si>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</si>
  <si>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</si>
  <si>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</si>
  <si>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</si>
  <si>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</si>
  <si>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</si>
  <si>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</si>
  <si>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</si>
  <si>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</si>
  <si>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</si>
  <si>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</si>
  <si>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</si>
  <si>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</si>
  <si>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</si>
  <si>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</si>
  <si>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</si>
  <si>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</si>
  <si>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</si>
  <si>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</si>
  <si>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</si>
  <si>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</si>
  <si>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</si>
  <si>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</si>
  <si>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</si>
  <si>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</si>
  <si>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</si>
  <si>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</si>
  <si>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</si>
  <si>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</si>
  <si>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</si>
  <si>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</si>
  <si>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</si>
  <si>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</si>
  <si>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</si>
  <si>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</si>
  <si>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</si>
  <si>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</si>
  <si>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</si>
  <si>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</si>
  <si>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</si>
  <si>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</si>
  <si>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</si>
  <si>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</si>
  <si>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</si>
  <si>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</si>
  <si>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</si>
  <si>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</si>
  <si>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</si>
  <si>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</si>
  <si>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</si>
  <si>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</si>
  <si>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</si>
  <si>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</si>
  <si>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</si>
  <si>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</si>
  <si>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</si>
  <si>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</si>
  <si>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</si>
  <si>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</si>
  <si>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</si>
  <si>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</si>
  <si>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</si>
  <si>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</si>
  <si>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</si>
  <si>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</si>
  <si>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</si>
  <si>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</si>
  <si>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</si>
  <si>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</si>
  <si>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</si>
  <si>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</si>
  <si>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</si>
  <si>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</si>
  <si>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</si>
  <si>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</si>
  <si>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</si>
  <si>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</si>
  <si>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</si>
  <si>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</si>
  <si>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</si>
  <si>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</si>
  <si>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</si>
  <si>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</si>
  <si>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</si>
  <si>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</si>
  <si>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</si>
  <si>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</si>
  <si>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</si>
  <si>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</si>
  <si>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</si>
  <si>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</si>
  <si>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</si>
  <si>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</si>
  <si>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</si>
  <si>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</si>
  <si>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</si>
  <si>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</si>
  <si>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</si>
  <si>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</si>
  <si>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</si>
  <si>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</si>
  <si>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</si>
  <si>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</si>
  <si>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</si>
  <si>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</si>
  <si>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</si>
  <si>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</si>
  <si>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</si>
  <si>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</si>
  <si>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</si>
  <si>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</si>
  <si>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</si>
  <si>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</si>
  <si>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</si>
  <si>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</si>
  <si>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</si>
  <si>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</si>
  <si>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</si>
  <si>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</si>
  <si>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</si>
  <si>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</si>
  <si>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</si>
  <si>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</si>
  <si>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</si>
  <si>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</si>
  <si>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</si>
  <si>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</si>
  <si>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</si>
  <si>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</si>
  <si>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</si>
  <si>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</si>
  <si>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</si>
  <si>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</si>
  <si>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</si>
  <si>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</si>
  <si>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</si>
  <si>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</si>
  <si>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</si>
  <si>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</si>
  <si>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</si>
  <si>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</si>
  <si>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</si>
  <si>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</si>
  <si>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</si>
  <si>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</si>
  <si>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</si>
  <si>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</si>
  <si>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</si>
  <si>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</si>
  <si>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</si>
  <si>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</si>
  <si>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</si>
  <si>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</si>
  <si>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</si>
  <si>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</si>
  <si>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</si>
  <si>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</si>
  <si>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</si>
  <si>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</si>
  <si>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</si>
  <si>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</si>
  <si>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</si>
  <si>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</si>
  <si>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</si>
  <si>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</si>
  <si>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</si>
  <si>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</si>
  <si>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</si>
  <si>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</si>
  <si>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</si>
  <si>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</si>
  <si>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</si>
  <si>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</si>
  <si>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</si>
  <si>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</si>
  <si>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</si>
  <si>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</si>
  <si>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</si>
  <si>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</si>
  <si>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</si>
  <si>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</si>
  <si>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</si>
  <si>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</si>
  <si>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</si>
  <si>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</si>
  <si>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</si>
  <si>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</si>
  <si>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</si>
  <si>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</si>
  <si>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</si>
  <si>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</si>
  <si>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</si>
  <si>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</si>
  <si>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</si>
  <si>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</si>
  <si>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</si>
  <si>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</si>
  <si>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</si>
  <si>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</si>
  <si>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</si>
  <si>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</si>
  <si>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</si>
  <si>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</si>
  <si>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</si>
  <si>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</si>
  <si>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</si>
  <si>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</si>
  <si>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</si>
  <si>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</si>
  <si>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</si>
  <si>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</si>
  <si>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</si>
  <si>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</si>
  <si>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</si>
  <si>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</si>
  <si>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</si>
  <si>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</si>
  <si>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</si>
  <si>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</si>
  <si>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</si>
  <si>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</si>
  <si>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</si>
  <si>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</si>
  <si>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</si>
  <si>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</si>
  <si>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</si>
  <si>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</si>
  <si>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</si>
  <si>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</si>
  <si>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</si>
  <si>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</si>
  <si>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</si>
  <si>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</si>
  <si>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</si>
  <si>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</si>
  <si>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</si>
  <si>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</si>
  <si>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</si>
  <si>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</si>
  <si>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</si>
  <si>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</si>
  <si>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</si>
  <si>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</si>
  <si>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</si>
  <si>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</si>
  <si>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</si>
  <si>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</si>
  <si>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</si>
  <si>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</si>
  <si>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</si>
  <si>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</si>
  <si>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</si>
  <si>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</si>
  <si>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</si>
  <si>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</si>
  <si>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</si>
  <si>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</si>
  <si>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</si>
  <si>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</si>
  <si>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</si>
  <si>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</si>
  <si>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</si>
  <si>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</si>
  <si>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</si>
  <si>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</si>
  <si>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</si>
  <si>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</si>
  <si>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</si>
  <si>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</si>
  <si>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</si>
  <si>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</si>
  <si>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</si>
  <si>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</si>
  <si>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</si>
  <si>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</si>
  <si>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</si>
  <si>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</si>
  <si>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</si>
  <si>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</si>
  <si>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</si>
  <si>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</si>
  <si>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</si>
  <si>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</si>
  <si>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</si>
  <si>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</si>
  <si>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</si>
  <si>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</si>
  <si>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</si>
  <si>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</si>
  <si>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</si>
  <si>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</si>
  <si>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</si>
  <si>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</si>
  <si>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</si>
  <si>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</si>
  <si>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</si>
  <si>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</si>
  <si>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</si>
  <si>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</si>
  <si>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</si>
  <si>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</si>
  <si>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</si>
  <si>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</si>
  <si>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</si>
  <si>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</si>
  <si>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</si>
  <si>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</si>
  <si>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</si>
  <si>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</si>
  <si>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</si>
  <si>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</si>
  <si>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</si>
  <si>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</si>
  <si>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</si>
  <si>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</si>
  <si>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</si>
  <si>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</si>
  <si>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</si>
  <si>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</si>
  <si>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</si>
  <si>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</si>
  <si>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</si>
  <si>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</si>
  <si>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</si>
  <si>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</si>
  <si>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</si>
  <si>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</si>
  <si>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</si>
  <si>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</si>
  <si>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</si>
  <si>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</si>
  <si>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</si>
  <si>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</si>
  <si>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</si>
  <si>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</si>
  <si>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</si>
  <si>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</si>
  <si>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</si>
  <si>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</si>
  <si>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</si>
  <si>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</si>
  <si>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</si>
  <si>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</si>
  <si>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</si>
  <si>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</si>
  <si>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</si>
  <si>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</si>
  <si>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</si>
  <si>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</si>
  <si>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</si>
  <si>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</si>
  <si>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</si>
  <si>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</si>
  <si>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</si>
  <si>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</si>
  <si>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</si>
  <si>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</si>
  <si>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</si>
  <si>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</si>
  <si>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</si>
  <si>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</si>
  <si>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</si>
  <si>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</si>
  <si>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</si>
  <si>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</si>
  <si>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</si>
  <si>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</si>
  <si>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</si>
  <si>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</si>
  <si>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</si>
  <si>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</si>
  <si>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</si>
  <si>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</si>
  <si>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</si>
  <si>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</si>
  <si>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</si>
  <si>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</si>
  <si>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</si>
  <si>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</si>
  <si>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</si>
  <si>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</si>
  <si>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</si>
  <si>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</si>
  <si>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</si>
  <si>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</si>
  <si>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</si>
  <si>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</si>
  <si>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</si>
  <si>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</si>
  <si>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</si>
  <si>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</si>
  <si>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</si>
  <si>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</si>
  <si>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</si>
  <si>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</si>
  <si>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</si>
  <si>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</si>
  <si>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</si>
  <si>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</si>
  <si>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</si>
  <si>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</si>
  <si>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</si>
  <si>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</si>
  <si>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</si>
  <si>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</si>
  <si>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</si>
  <si>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</si>
  <si>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</si>
  <si>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</si>
  <si>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</si>
  <si>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</si>
  <si>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</si>
  <si>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</si>
  <si>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</si>
  <si>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</si>
  <si>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</si>
  <si>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</si>
  <si>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</si>
  <si>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</si>
  <si>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</si>
  <si>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</si>
  <si>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</si>
  <si>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</si>
  <si>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</si>
  <si>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</si>
  <si>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</si>
  <si>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</si>
  <si>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</si>
  <si>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</si>
  <si>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</si>
  <si>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</si>
  <si>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</si>
  <si>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</si>
  <si>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</si>
  <si>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</si>
  <si>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</si>
  <si>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</si>
  <si>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</si>
  <si>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</si>
  <si>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</si>
  <si>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</si>
  <si>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</si>
  <si>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</si>
  <si>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</si>
  <si>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</si>
  <si>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</si>
  <si>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</si>
  <si>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</si>
  <si>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</si>
  <si>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</si>
  <si>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</si>
  <si>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</si>
  <si>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</si>
  <si>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</si>
  <si>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</si>
  <si>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</si>
  <si>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</si>
  <si>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</si>
  <si>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</si>
  <si>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</si>
  <si>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</si>
  <si>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</si>
  <si>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</si>
  <si>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</si>
  <si>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</si>
  <si>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</si>
  <si>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</si>
  <si>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</si>
  <si>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</si>
  <si>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</si>
  <si>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</si>
  <si>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</si>
  <si>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</si>
  <si>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</si>
  <si>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</si>
  <si>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</si>
  <si>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</si>
  <si>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</si>
  <si>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</si>
  <si>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</si>
  <si>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</si>
  <si>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</si>
  <si>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</si>
  <si>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</si>
  <si>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</si>
  <si>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</si>
  <si>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</si>
  <si>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</si>
  <si>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</si>
  <si>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</si>
  <si>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</si>
  <si>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</si>
  <si>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</si>
  <si>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</si>
  <si>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</si>
  <si>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</si>
  <si>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</si>
  <si>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</si>
  <si>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</si>
  <si>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</si>
  <si>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</si>
  <si>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</si>
  <si>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</si>
  <si>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</si>
  <si>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</si>
  <si>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</si>
  <si>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</si>
  <si>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</si>
  <si>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</si>
  <si>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</si>
  <si>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</si>
  <si>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</si>
  <si>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</si>
  <si>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</si>
  <si>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</si>
  <si>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</si>
  <si>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</si>
  <si>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</si>
  <si>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</si>
  <si>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</si>
  <si>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</si>
  <si>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</si>
  <si>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</si>
  <si>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</si>
  <si>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</si>
  <si>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</si>
  <si>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</si>
  <si>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</si>
  <si>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</si>
  <si>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</si>
  <si>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</si>
  <si>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</si>
  <si>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</si>
  <si>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</si>
  <si>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</si>
  <si>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</si>
  <si>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</si>
  <si>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</si>
  <si>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</si>
  <si>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</si>
  <si>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</si>
  <si>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</si>
  <si>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</si>
  <si>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</si>
  <si>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</si>
  <si>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</si>
  <si>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</si>
  <si>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</si>
  <si>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</si>
  <si>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</si>
  <si>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</si>
  <si>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</si>
  <si>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</si>
  <si>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</si>
  <si>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</si>
  <si>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</si>
  <si>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</si>
  <si>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</si>
  <si>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</si>
  <si>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</si>
  <si>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</si>
  <si>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</si>
  <si>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</si>
  <si>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</si>
  <si>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</si>
  <si>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</si>
  <si>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</si>
  <si>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</si>
  <si>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</si>
  <si>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</si>
  <si>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</si>
  <si>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</si>
  <si>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</si>
  <si>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</si>
  <si>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</si>
  <si>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</si>
  <si>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</si>
  <si>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</si>
  <si>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</si>
  <si>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</si>
  <si>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</si>
  <si>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</si>
  <si>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</si>
  <si>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</si>
  <si>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</si>
  <si>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</si>
  <si>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</si>
  <si>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</si>
  <si>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</si>
  <si>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</si>
  <si>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</si>
  <si>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</si>
  <si>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</si>
  <si>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</si>
  <si>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</si>
  <si>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</si>
  <si>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</si>
  <si>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</si>
  <si>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</si>
  <si>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</si>
  <si>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</si>
  <si>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</si>
  <si>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</si>
  <si>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</si>
  <si>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</si>
  <si>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</si>
  <si>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</si>
  <si>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</si>
  <si>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</si>
  <si>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</si>
  <si>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</si>
  <si>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</si>
  <si>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</si>
  <si>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</si>
  <si>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</si>
  <si>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</si>
  <si>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</si>
  <si>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</si>
  <si>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</si>
  <si>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</si>
  <si>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</si>
  <si>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</si>
  <si>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</si>
  <si>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</si>
  <si>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</si>
  <si>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</si>
  <si>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</si>
  <si>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</si>
  <si>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</si>
  <si>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</si>
  <si>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</si>
  <si>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</si>
  <si>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</si>
  <si>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</si>
  <si>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</si>
  <si>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</si>
  <si>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</si>
  <si>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</si>
  <si>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</si>
  <si>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</si>
  <si>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</si>
  <si>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</si>
  <si>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</si>
  <si>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</si>
  <si>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</si>
  <si>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</si>
  <si>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</si>
  <si>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</si>
  <si>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</si>
  <si>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</si>
  <si>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</si>
  <si>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</si>
  <si>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</si>
  <si>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</si>
  <si>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</si>
  <si>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</si>
  <si>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</si>
  <si>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</si>
  <si>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</si>
  <si>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</si>
  <si>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</si>
  <si>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</si>
  <si>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</si>
  <si>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</si>
  <si>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</si>
  <si>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</si>
  <si>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</si>
  <si>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</si>
  <si>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</si>
  <si>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</si>
  <si>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</si>
  <si>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</si>
  <si>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</si>
  <si>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</si>
  <si>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</si>
  <si>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</si>
  <si>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</si>
  <si>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</si>
  <si>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</si>
  <si>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</si>
  <si>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</si>
  <si>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</si>
  <si>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</si>
  <si>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</si>
  <si>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</si>
  <si>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</si>
  <si>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</si>
  <si>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</si>
  <si>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</si>
  <si>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</si>
  <si>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</si>
  <si>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</si>
  <si>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</si>
  <si>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</si>
  <si>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</si>
  <si>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</si>
  <si>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</si>
  <si>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</si>
  <si>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</si>
  <si>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</si>
  <si>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</si>
  <si>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</si>
  <si>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</si>
  <si>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</si>
  <si>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</si>
  <si>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</si>
  <si>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</si>
  <si>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</si>
  <si>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</si>
  <si>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</si>
  <si>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</si>
  <si>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</si>
  <si>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</si>
  <si>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</si>
  <si>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</si>
  <si>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</si>
  <si>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</si>
  <si>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</si>
  <si>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</si>
  <si>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</si>
  <si>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</si>
  <si>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</si>
  <si>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</si>
  <si>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</si>
  <si>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</si>
  <si>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</si>
  <si>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</si>
  <si>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</si>
  <si>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</si>
  <si>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</si>
  <si>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</si>
  <si>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</si>
  <si>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</si>
  <si>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</si>
  <si>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</si>
  <si>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</si>
  <si>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</si>
  <si>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</si>
  <si>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</si>
  <si>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</si>
  <si>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</si>
  <si>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</si>
  <si>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</si>
  <si>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</si>
  <si>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</si>
  <si>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</si>
  <si>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</si>
  <si>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</si>
  <si>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</si>
  <si>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</si>
  <si>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</si>
  <si>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</si>
  <si>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</si>
  <si>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</si>
  <si>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</si>
  <si>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</si>
  <si>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</si>
  <si>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</si>
  <si>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</si>
  <si>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</si>
  <si>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</si>
  <si>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</si>
  <si>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</si>
  <si>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</si>
  <si>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</si>
  <si>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</si>
  <si>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</si>
  <si>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</si>
  <si>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</si>
  <si>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</si>
  <si>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</si>
  <si>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</si>
  <si>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</si>
  <si>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</si>
  <si>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</si>
  <si>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</si>
  <si>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</si>
  <si>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</si>
  <si>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</si>
  <si>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</si>
  <si>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</si>
  <si>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</si>
  <si>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</si>
  <si>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</si>
  <si>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</si>
  <si>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</si>
  <si>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</si>
  <si>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</si>
  <si>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</si>
  <si>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</si>
  <si>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</si>
  <si>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</si>
  <si>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</si>
  <si>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</si>
  <si>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</si>
  <si>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</si>
  <si>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</si>
  <si>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</si>
  <si>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</si>
  <si>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</si>
  <si>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</si>
  <si>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</si>
  <si>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</si>
  <si>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</si>
  <si>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</si>
  <si>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</si>
  <si>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</si>
  <si>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</si>
  <si>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</si>
  <si>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</si>
  <si>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</si>
  <si>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</si>
  <si>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</si>
  <si>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</si>
  <si>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</si>
  <si>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</si>
  <si>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</si>
  <si>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</si>
  <si>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</si>
  <si>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</si>
  <si>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</si>
  <si>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</si>
  <si>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</si>
  <si>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</si>
  <si>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</si>
  <si>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</si>
  <si>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</si>
  <si>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</si>
  <si>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</si>
  <si>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</si>
  <si>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</si>
  <si>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</si>
  <si>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</si>
  <si>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</si>
  <si>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</si>
  <si>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</si>
  <si>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</si>
  <si>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</si>
  <si>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</si>
  <si>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</si>
  <si>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</si>
  <si>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</si>
  <si>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</si>
  <si>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</si>
  <si>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</si>
  <si>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</si>
  <si>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</si>
  <si>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</si>
  <si>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</si>
  <si>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</si>
  <si>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</si>
  <si>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</si>
  <si>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</si>
  <si>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</si>
  <si>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</si>
  <si>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</si>
  <si>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</si>
  <si>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</si>
  <si>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</si>
  <si>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</si>
  <si>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</si>
  <si>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</si>
  <si>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</si>
  <si>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</si>
  <si>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</si>
  <si>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</si>
  <si>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</si>
  <si>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</si>
  <si>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</si>
  <si>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</si>
  <si>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</si>
  <si>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</si>
  <si>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</si>
  <si>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</si>
  <si>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</si>
  <si>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</si>
  <si>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</si>
  <si>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</si>
  <si>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</si>
  <si>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</si>
  <si>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</si>
  <si>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</si>
  <si>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</si>
  <si>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</si>
  <si>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</si>
  <si>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</si>
  <si>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</si>
  <si>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</si>
  <si>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</si>
  <si>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</si>
  <si>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</si>
  <si>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</si>
  <si>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</si>
  <si>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</si>
  <si>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</si>
  <si>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</si>
  <si>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</si>
  <si>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</si>
  <si>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</si>
  <si>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</si>
  <si>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</si>
  <si>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</si>
  <si>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</si>
  <si>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</si>
  <si>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</si>
  <si>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</si>
  <si>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</si>
  <si>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</si>
  <si>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</si>
  <si>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</si>
  <si>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</si>
  <si>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</si>
  <si>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</si>
  <si>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</si>
  <si>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</si>
  <si>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</si>
  <si>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</si>
  <si>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</si>
  <si>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</si>
  <si>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</si>
  <si>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</si>
  <si>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</si>
  <si>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</si>
  <si>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</si>
  <si>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</si>
  <si>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</si>
  <si>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</si>
  <si>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</si>
  <si>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</si>
  <si>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</si>
  <si>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</si>
  <si>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</si>
  <si>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</si>
  <si>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</si>
  <si>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</si>
  <si>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</si>
  <si>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</si>
  <si>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</si>
  <si>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</si>
  <si>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</si>
  <si>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</si>
  <si>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</si>
  <si>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</si>
  <si>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</si>
  <si>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</si>
  <si>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</si>
  <si>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</si>
  <si>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</si>
  <si>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</si>
  <si>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</si>
  <si>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</si>
  <si>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</si>
  <si>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</si>
  <si>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</si>
  <si>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</si>
  <si>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</si>
  <si>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</si>
  <si>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</si>
  <si>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</si>
  <si>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</si>
  <si>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</si>
  <si>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</si>
  <si>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</si>
  <si>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</si>
  <si>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</si>
  <si>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</si>
  <si>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</si>
  <si>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</si>
  <si>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</si>
  <si>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</si>
  <si>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</si>
  <si>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</si>
  <si>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</si>
  <si>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</si>
  <si>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</si>
  <si>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</si>
  <si>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</si>
  <si>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</si>
  <si>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</si>
  <si>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</si>
  <si>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</si>
  <si>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</si>
  <si>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</si>
  <si>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</si>
  <si>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</si>
  <si>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</si>
  <si>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</si>
  <si>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</si>
  <si>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</si>
  <si>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</si>
  <si>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</si>
  <si>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</si>
  <si>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</si>
  <si>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</si>
  <si>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</si>
  <si>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</si>
  <si>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</si>
  <si>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</si>
  <si>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</si>
  <si>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</si>
  <si>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</si>
  <si>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</si>
  <si>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</si>
  <si>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</si>
  <si>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</si>
  <si>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</si>
  <si>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</si>
  <si>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</si>
  <si>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</si>
  <si>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</si>
  <si>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</si>
  <si>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</si>
  <si>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</si>
  <si>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</si>
  <si>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</si>
  <si>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</si>
  <si>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</si>
  <si>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</si>
  <si>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</si>
  <si>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</si>
  <si>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</si>
  <si>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</si>
  <si>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</si>
  <si>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</si>
  <si>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</si>
  <si>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</si>
  <si>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</si>
  <si>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</si>
  <si>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</si>
  <si>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</si>
  <si>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</si>
  <si>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</si>
  <si>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</si>
  <si>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</si>
  <si>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</si>
  <si>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</si>
  <si>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</si>
  <si>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</si>
  <si>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</si>
  <si>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</si>
  <si>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</si>
  <si>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</si>
  <si>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</si>
  <si>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</si>
  <si>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</si>
  <si>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</si>
  <si>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</si>
  <si>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</si>
  <si>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</si>
  <si>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</si>
  <si>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</si>
  <si>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</si>
  <si>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</si>
  <si>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</si>
  <si>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</si>
  <si>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</si>
  <si>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</si>
  <si>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</si>
  <si>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</si>
  <si>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</si>
  <si>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</si>
  <si>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</si>
  <si>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</si>
  <si>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</si>
  <si>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</si>
  <si>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</si>
  <si>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</si>
  <si>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</si>
  <si>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</si>
  <si>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</si>
  <si>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</si>
  <si>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</si>
  <si>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</si>
  <si>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</si>
  <si>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</si>
  <si>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</si>
  <si>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</si>
  <si>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</si>
  <si>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</si>
  <si>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</si>
  <si>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</si>
  <si>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</si>
  <si>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</si>
  <si>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</si>
  <si>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</si>
  <si>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</si>
  <si>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</si>
  <si>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</si>
  <si>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</si>
  <si>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</si>
  <si>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</si>
  <si>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</si>
  <si>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</si>
  <si>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</si>
  <si>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</si>
  <si>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</si>
  <si>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</si>
  <si>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</si>
  <si>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</si>
  <si>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</si>
  <si>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</si>
  <si>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</si>
  <si>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</si>
  <si>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</si>
  <si>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</si>
  <si>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</si>
  <si>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</si>
  <si>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</si>
  <si>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</si>
  <si>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</si>
  <si>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</si>
  <si>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</si>
  <si>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</si>
  <si>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</si>
  <si>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</si>
  <si>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</si>
  <si>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</si>
  <si>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</si>
  <si>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</si>
  <si>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</si>
  <si>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</si>
  <si>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</si>
  <si>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</si>
  <si>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</si>
  <si>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</si>
  <si>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</si>
  <si>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</si>
  <si>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</si>
  <si>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</si>
  <si>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</si>
  <si>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</si>
  <si>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</si>
  <si>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</si>
  <si>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</si>
  <si>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</si>
  <si>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</si>
  <si>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</si>
  <si>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</si>
  <si>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</si>
  <si>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</si>
  <si>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</si>
  <si>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</si>
  <si>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</si>
  <si>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</si>
  <si>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</si>
  <si>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</si>
  <si>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</si>
  <si>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</si>
  <si>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</si>
  <si>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</si>
  <si>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</si>
  <si>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</si>
  <si>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</si>
  <si>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</si>
  <si>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</si>
  <si>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</si>
  <si>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</si>
  <si>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</si>
  <si>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</si>
  <si>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</si>
  <si>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</si>
  <si>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</si>
  <si>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</si>
  <si>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</si>
  <si>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</si>
  <si>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</si>
  <si>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</si>
  <si>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</si>
  <si>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</si>
  <si>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</si>
  <si>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</si>
  <si>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</si>
  <si>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</si>
  <si>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</si>
  <si>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</si>
  <si>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</si>
  <si>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</si>
  <si>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</si>
  <si>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</si>
  <si>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</si>
  <si>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</si>
  <si>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</si>
  <si>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</si>
  <si>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</si>
  <si>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</si>
  <si>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</si>
  <si>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</si>
  <si>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</si>
  <si>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</si>
  <si>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</si>
  <si>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</si>
  <si>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</si>
  <si>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</si>
  <si>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</si>
  <si>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</si>
  <si>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</si>
  <si>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</si>
  <si>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</si>
  <si>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</si>
  <si>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</si>
  <si>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</si>
  <si>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</si>
  <si>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</si>
  <si>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</si>
  <si>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</si>
  <si>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</si>
  <si>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</si>
  <si>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</si>
  <si>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</si>
  <si>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</si>
  <si>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</si>
  <si>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</si>
  <si>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</si>
  <si>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</si>
  <si>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</si>
  <si>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</si>
  <si>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</si>
  <si>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</si>
  <si>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</si>
  <si>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</si>
  <si>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</si>
  <si>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</si>
  <si>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</si>
  <si>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</si>
  <si>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</si>
  <si>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</si>
  <si>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</si>
  <si>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</si>
  <si>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</si>
  <si>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</si>
  <si>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</si>
  <si>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</si>
  <si>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</si>
  <si>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</si>
  <si>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</si>
  <si>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</si>
  <si>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</si>
  <si>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</si>
  <si>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</si>
  <si>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</si>
  <si>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</si>
  <si>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</si>
  <si>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</si>
  <si>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</si>
  <si>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</si>
  <si>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</si>
  <si>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</si>
  <si>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</si>
  <si>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</si>
  <si>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</si>
  <si>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</si>
  <si>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</si>
  <si>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</si>
  <si>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</si>
  <si>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</si>
  <si>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</si>
  <si>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</si>
  <si>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</si>
  <si>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</si>
  <si>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</si>
  <si>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</si>
  <si>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</si>
  <si>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</si>
  <si>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</si>
  <si>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</si>
  <si>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</si>
  <si>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</si>
  <si>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</si>
  <si>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</si>
  <si>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</si>
  <si>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</si>
  <si>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</si>
  <si>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</si>
  <si>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</si>
  <si>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</si>
  <si>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</si>
  <si>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</si>
  <si>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</si>
  <si>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</si>
  <si>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</si>
  <si>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</si>
  <si>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</si>
  <si>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</si>
  <si>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</si>
  <si>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</si>
  <si>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</si>
  <si>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</si>
  <si>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</si>
  <si>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</si>
  <si>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</si>
  <si>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</si>
  <si>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</si>
  <si>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</si>
  <si>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</si>
  <si>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</si>
  <si>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</si>
  <si>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</si>
  <si>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</si>
  <si>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</si>
  <si>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</si>
  <si>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</si>
  <si>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</si>
  <si>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</si>
  <si>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</si>
  <si>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</si>
  <si>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</si>
  <si>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</si>
  <si>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</si>
  <si>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</si>
  <si>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</si>
  <si>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</si>
  <si>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</si>
  <si>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</si>
  <si>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</si>
  <si>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</si>
  <si>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</si>
  <si>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</si>
  <si>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</si>
  <si>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</si>
  <si>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</si>
  <si>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</si>
  <si>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</si>
  <si>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</si>
  <si>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</si>
  <si>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</si>
  <si>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</si>
  <si>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</si>
  <si>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</si>
  <si>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</si>
  <si>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</si>
  <si>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</si>
  <si>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</si>
  <si>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</si>
  <si>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</si>
  <si>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</si>
  <si>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</si>
  <si>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</si>
  <si>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</si>
  <si>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</si>
  <si>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</si>
  <si>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</si>
  <si>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</si>
  <si>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</si>
  <si>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</si>
  <si>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</si>
  <si>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</si>
  <si>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</si>
  <si>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</si>
  <si>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</si>
  <si>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</si>
  <si>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</si>
  <si>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</si>
  <si>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</si>
  <si>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</si>
  <si>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</si>
  <si>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</si>
  <si>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</si>
  <si>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</si>
  <si>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</si>
  <si>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</si>
  <si>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</si>
  <si>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</si>
  <si>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</si>
  <si>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</si>
  <si>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</si>
  <si>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</si>
  <si>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</si>
  <si>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</si>
  <si>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</si>
  <si>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</si>
  <si>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</si>
  <si>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</si>
  <si>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</si>
  <si>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</si>
  <si>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</si>
  <si>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</si>
  <si>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</si>
  <si>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</si>
  <si>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</si>
  <si>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</si>
  <si>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</si>
  <si>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</si>
  <si>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</si>
  <si>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</si>
  <si>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</si>
  <si>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</si>
  <si>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</si>
  <si>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</si>
  <si>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</si>
  <si>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</si>
  <si>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</si>
  <si>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</si>
  <si>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</si>
  <si>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</si>
  <si>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</si>
  <si>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</si>
  <si>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</si>
  <si>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</si>
  <si>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</si>
  <si>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</si>
  <si>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</si>
  <si>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</si>
  <si>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</si>
  <si>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</si>
  <si>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</si>
  <si>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</si>
  <si>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</si>
  <si>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</si>
  <si>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</si>
  <si>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</si>
  <si>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</si>
  <si>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</si>
  <si>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</si>
  <si>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</si>
  <si>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</si>
  <si>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</si>
  <si>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</si>
  <si>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</si>
  <si>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</si>
  <si>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</si>
  <si>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</si>
  <si>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</si>
  <si>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</si>
  <si>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</si>
  <si>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</si>
  <si>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</si>
  <si>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</si>
  <si>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</si>
  <si>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</si>
  <si>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</si>
  <si>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</si>
  <si>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</si>
  <si>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</si>
  <si>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</si>
  <si>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</si>
  <si>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</si>
  <si>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</si>
  <si>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</si>
  <si>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</si>
  <si>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</si>
  <si>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</si>
  <si>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</si>
  <si>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</si>
  <si>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</si>
  <si>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</si>
  <si>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</si>
  <si>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</si>
  <si>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</si>
  <si>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</si>
  <si>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</si>
  <si>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</si>
  <si>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</si>
  <si>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</si>
  <si>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</si>
  <si>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</si>
  <si>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</si>
  <si>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</si>
  <si>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</si>
  <si>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</si>
  <si>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</si>
  <si>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</si>
  <si>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</si>
  <si>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</si>
  <si>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</si>
  <si>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</si>
  <si>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</si>
  <si>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</si>
  <si>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</si>
  <si>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</si>
  <si>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</si>
  <si>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</si>
  <si>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</si>
  <si>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</si>
  <si>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</si>
  <si>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</si>
  <si>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</si>
  <si>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</si>
  <si>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</si>
  <si>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</si>
  <si>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</si>
  <si>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</si>
  <si>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</si>
  <si>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</si>
  <si>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</si>
  <si>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</si>
  <si>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</si>
  <si>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</si>
  <si>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</si>
  <si>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</si>
  <si>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</si>
  <si>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</si>
  <si>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</si>
  <si>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</si>
  <si>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</si>
  <si>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</si>
  <si>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</si>
  <si>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</si>
  <si>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</si>
  <si>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</si>
  <si>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</si>
  <si>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</si>
  <si>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</si>
  <si>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</si>
  <si>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</si>
  <si>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</si>
  <si>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</si>
  <si>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</si>
  <si>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</si>
  <si>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</si>
  <si>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</si>
  <si>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</si>
  <si>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</si>
  <si>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</si>
  <si>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</si>
  <si>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</si>
  <si>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</si>
  <si>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</si>
  <si>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</si>
  <si>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</si>
  <si>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</si>
  <si>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</si>
  <si>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</si>
  <si>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</si>
  <si>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</si>
  <si>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</si>
  <si>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</si>
  <si>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</si>
  <si>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</si>
  <si>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</si>
  <si>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</si>
  <si>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</si>
  <si>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</si>
  <si>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</si>
  <si>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</si>
  <si>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</si>
  <si>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</si>
  <si>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</si>
  <si>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</si>
  <si>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</si>
  <si>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</si>
  <si>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</si>
  <si>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</si>
  <si>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</si>
  <si>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</si>
  <si>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</si>
  <si>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</si>
  <si>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</si>
  <si>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</si>
  <si>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</si>
  <si>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</si>
  <si>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</si>
  <si>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</si>
  <si>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</si>
  <si>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</si>
  <si>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</si>
  <si>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</si>
  <si>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</si>
  <si>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</si>
  <si>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</si>
  <si>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</si>
  <si>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</si>
  <si>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</si>
  <si>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</si>
  <si>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</si>
  <si>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</si>
  <si>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</si>
  <si>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</si>
  <si>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</si>
  <si>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</si>
  <si>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</si>
  <si>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</si>
  <si>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</si>
  <si>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</si>
  <si>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</si>
  <si>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</si>
  <si>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</si>
  <si>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</si>
  <si>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</si>
  <si>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</si>
  <si>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</si>
  <si>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</si>
  <si>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</si>
  <si>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</si>
  <si>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</si>
  <si>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</si>
  <si>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</si>
  <si>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</si>
  <si>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</si>
  <si>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</si>
  <si>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</si>
  <si>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</si>
  <si>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</si>
  <si>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</si>
  <si>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</si>
  <si>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</si>
  <si>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</si>
  <si>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</si>
  <si>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</si>
  <si>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</si>
  <si>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</si>
  <si>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</si>
  <si>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</si>
  <si>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</si>
  <si>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</si>
  <si>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</si>
  <si>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</si>
  <si>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</si>
  <si>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</si>
  <si>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</si>
  <si>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</si>
  <si>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</si>
  <si>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</si>
  <si>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</si>
  <si>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</si>
  <si>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</si>
  <si>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</si>
  <si>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</si>
  <si>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</si>
  <si>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</si>
  <si>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</si>
  <si>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</si>
  <si>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</si>
  <si>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</si>
  <si>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</si>
  <si>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</si>
  <si>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</si>
  <si>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</si>
  <si>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</si>
  <si>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</si>
  <si>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</si>
  <si>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</si>
  <si>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</si>
  <si>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</si>
  <si>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</si>
  <si>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</si>
  <si>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</si>
  <si>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</si>
  <si>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</si>
  <si>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</si>
  <si>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</si>
  <si>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</si>
  <si>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</si>
  <si>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</si>
  <si>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</si>
  <si>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</si>
  <si>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</si>
  <si>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</si>
  <si>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</si>
  <si>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</si>
  <si>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</si>
  <si>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</si>
  <si>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</si>
  <si>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</si>
  <si>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</si>
  <si>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</si>
  <si>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</si>
  <si>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</si>
  <si>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</si>
  <si>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</si>
  <si>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</si>
  <si>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</si>
  <si>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</si>
  <si>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</si>
  <si>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</si>
  <si>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</si>
  <si>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</si>
  <si>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</si>
  <si>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</si>
  <si>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</si>
  <si>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</si>
  <si>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</si>
  <si>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</si>
  <si>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</si>
  <si>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</si>
  <si>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</si>
  <si>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</si>
  <si>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</si>
  <si>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</si>
  <si>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</si>
  <si>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</si>
  <si>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</si>
  <si>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</si>
  <si>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</si>
  <si>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</si>
  <si>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</si>
  <si>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</si>
  <si>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</si>
  <si>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</si>
  <si>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</si>
  <si>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</si>
  <si>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</si>
  <si>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</si>
  <si>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</si>
  <si>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</si>
  <si>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</si>
  <si>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</si>
  <si>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</si>
  <si>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</si>
  <si>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</si>
  <si>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</si>
  <si>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</si>
  <si>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</si>
  <si>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</si>
  <si>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</si>
  <si>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</si>
  <si>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</si>
  <si>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</si>
  <si>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</si>
  <si>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</si>
  <si>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</si>
  <si>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</si>
  <si>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</si>
  <si>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</si>
  <si>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</si>
  <si>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</si>
  <si>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</si>
  <si>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</si>
  <si>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</si>
  <si>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</si>
  <si>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</si>
  <si>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</si>
  <si>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</si>
  <si>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</si>
  <si>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</si>
  <si>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</si>
  <si>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</si>
  <si>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</si>
  <si>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</si>
  <si>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</si>
  <si>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</si>
  <si>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</si>
  <si>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</si>
  <si>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</si>
  <si>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</si>
  <si>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</si>
  <si>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</si>
  <si>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</si>
  <si>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</si>
  <si>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</si>
  <si>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</si>
  <si>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</si>
  <si>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</si>
  <si>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</si>
  <si>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</si>
  <si>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</si>
  <si>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</si>
  <si>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</si>
  <si>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</si>
  <si>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</si>
  <si>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</si>
  <si>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</si>
  <si>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</si>
  <si>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</si>
  <si>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</si>
  <si>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</si>
  <si>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</si>
  <si>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</si>
  <si>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</si>
  <si>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</si>
  <si>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</si>
  <si>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</si>
  <si>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</si>
  <si>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</si>
  <si>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</si>
  <si>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</si>
  <si>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</si>
  <si>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</si>
  <si>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</si>
  <si>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</si>
  <si>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</si>
  <si>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</si>
  <si>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</si>
  <si>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</si>
  <si>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</si>
  <si>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</si>
  <si>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</si>
  <si>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</si>
  <si>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</si>
  <si>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</si>
  <si>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</si>
  <si>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</si>
  <si>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</si>
  <si>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</si>
  <si>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</si>
  <si>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</si>
  <si>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</si>
  <si>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</si>
  <si>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</si>
  <si>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</si>
  <si>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</si>
  <si>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</si>
  <si>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</si>
  <si>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</si>
  <si>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</si>
  <si>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</si>
  <si>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</si>
  <si>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</si>
  <si>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</si>
  <si>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</si>
  <si>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</si>
  <si>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</si>
  <si>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</si>
  <si>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</si>
  <si>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</si>
  <si>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</si>
  <si>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</si>
  <si>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</si>
  <si>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</si>
  <si>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</si>
  <si>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</si>
  <si>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</si>
  <si>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</si>
  <si>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</si>
  <si>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</si>
  <si>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</si>
  <si>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</si>
  <si>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</si>
  <si>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</si>
  <si>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</si>
  <si>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</si>
  <si>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</si>
  <si>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</si>
  <si>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</si>
  <si>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</si>
  <si>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</si>
  <si>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</si>
  <si>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</si>
  <si>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</si>
  <si>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</si>
  <si>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</si>
  <si>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</si>
  <si>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</si>
  <si>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</si>
  <si>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</si>
  <si>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</si>
  <si>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</si>
  <si>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</si>
  <si>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</si>
  <si>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</si>
  <si>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</si>
  <si>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</si>
  <si>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</si>
  <si>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</si>
  <si>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</si>
  <si>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</si>
  <si>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</si>
  <si>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</si>
  <si>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</si>
  <si>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</si>
  <si>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</si>
  <si>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</si>
  <si>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</si>
  <si>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</si>
  <si>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</si>
  <si>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</si>
  <si>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</si>
  <si>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</si>
  <si>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</si>
  <si>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</si>
  <si>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</si>
  <si>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</si>
  <si>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</si>
  <si>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</si>
  <si>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</si>
  <si>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</si>
  <si>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</si>
  <si>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</si>
  <si>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</si>
  <si>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</si>
  <si>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</si>
  <si>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</si>
  <si>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</si>
  <si>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</si>
  <si>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</si>
  <si>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</si>
  <si>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</si>
  <si>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</si>
  <si>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</si>
  <si>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</si>
  <si>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</si>
  <si>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</si>
  <si>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</si>
  <si>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</si>
  <si>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</si>
  <si>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</si>
  <si>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</si>
  <si>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</si>
  <si>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</si>
  <si>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</si>
  <si>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</si>
  <si>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</si>
  <si>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</si>
  <si>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</si>
  <si>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</si>
  <si>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</si>
  <si>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</si>
  <si>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</si>
  <si>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</si>
  <si>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</si>
  <si>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</si>
  <si>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</si>
  <si>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</si>
  <si>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</si>
  <si>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</si>
  <si>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</si>
  <si>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</si>
  <si>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</si>
  <si>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</si>
  <si>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</si>
  <si>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</si>
  <si>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</si>
  <si>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</si>
  <si>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</si>
  <si>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</si>
  <si>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</si>
  <si>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</si>
  <si>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</si>
  <si>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</si>
  <si>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</si>
  <si>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</si>
  <si>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</si>
  <si>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</si>
  <si>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</si>
  <si>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</si>
  <si>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</si>
  <si>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</si>
  <si>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</si>
  <si>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</si>
  <si>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</si>
  <si>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</si>
  <si>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</si>
  <si>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</si>
  <si>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</si>
  <si>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</si>
  <si>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</si>
  <si>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</si>
  <si>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</si>
  <si>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</si>
  <si>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</si>
  <si>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</si>
  <si>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</si>
  <si>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</si>
  <si>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</si>
  <si>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</si>
  <si>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</si>
  <si>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</si>
  <si>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</si>
  <si>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</si>
  <si>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</si>
  <si>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</si>
  <si>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</si>
  <si>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</si>
  <si>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</si>
  <si>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</si>
  <si>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</si>
  <si>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</si>
  <si>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</si>
  <si>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</si>
  <si>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</si>
  <si>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</si>
  <si>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</si>
  <si>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</si>
  <si>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</si>
  <si>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</si>
  <si>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</si>
  <si>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</si>
  <si>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</si>
  <si>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</si>
  <si>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</si>
  <si>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</si>
  <si>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</si>
  <si>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</si>
  <si>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</si>
  <si>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</si>
  <si>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</si>
  <si>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</si>
  <si>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</si>
  <si>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</si>
  <si>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</si>
  <si>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</si>
  <si>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</si>
  <si>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</si>
  <si>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</si>
  <si>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</si>
  <si>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</si>
  <si>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</si>
  <si>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</si>
  <si>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</si>
  <si>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</si>
  <si>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</si>
  <si>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</si>
  <si>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</si>
  <si>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</si>
  <si>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</si>
  <si>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</si>
  <si>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</si>
  <si>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</si>
  <si>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</si>
  <si>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</si>
  <si>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</si>
  <si>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</si>
  <si>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</si>
  <si>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</si>
  <si>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</si>
  <si>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</si>
  <si>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</si>
  <si>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</si>
  <si>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</si>
  <si>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</si>
  <si>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</si>
  <si>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</si>
  <si>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</si>
  <si>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</si>
  <si>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</si>
  <si>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</si>
  <si>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</si>
  <si>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</si>
  <si>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</si>
  <si>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</si>
  <si>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</si>
  <si>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</si>
  <si>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</si>
  <si>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</si>
  <si>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</si>
  <si>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</si>
  <si>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</si>
  <si>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</si>
  <si>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</si>
  <si>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</si>
  <si>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</si>
  <si>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</si>
  <si>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</si>
  <si>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</si>
  <si>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</si>
  <si>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</si>
  <si>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</si>
  <si>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</si>
  <si>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</si>
  <si>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</si>
  <si>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</si>
  <si>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</si>
  <si>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</si>
  <si>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</si>
  <si>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</si>
  <si>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</si>
  <si>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</si>
  <si>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</si>
  <si>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</si>
  <si>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</si>
  <si>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</si>
  <si>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</si>
  <si>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</si>
  <si>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</si>
  <si>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</si>
  <si>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</si>
  <si>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</si>
  <si>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</si>
  <si>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</si>
  <si>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</si>
  <si>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</si>
  <si>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</si>
  <si>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</si>
  <si>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</si>
  <si>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</si>
  <si>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</si>
  <si>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</si>
  <si>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</si>
  <si>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</si>
  <si>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</si>
  <si>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</si>
  <si>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</si>
  <si>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</si>
  <si>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</si>
  <si>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</si>
  <si>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</si>
  <si>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</si>
  <si>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</si>
  <si>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</si>
  <si>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</si>
  <si>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</si>
  <si>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</si>
  <si>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</si>
  <si>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</si>
  <si>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</si>
  <si>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</si>
  <si>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</si>
  <si>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</si>
  <si>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</si>
  <si>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</si>
  <si>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</si>
  <si>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</si>
  <si>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</si>
  <si>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</si>
  <si>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</si>
  <si>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</si>
  <si>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</si>
  <si>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</si>
  <si>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</si>
  <si>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</si>
  <si>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</si>
  <si>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</si>
  <si>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</si>
  <si>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</si>
  <si>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</si>
  <si>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</si>
  <si>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</si>
  <si>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</si>
  <si>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</si>
  <si>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</si>
  <si>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</si>
  <si>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</si>
  <si>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</si>
  <si>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</si>
  <si>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</si>
  <si>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</si>
  <si>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</si>
  <si>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</si>
  <si>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</si>
  <si>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</si>
  <si>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</si>
  <si>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</si>
  <si>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</si>
  <si>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</si>
  <si>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</si>
  <si>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</si>
  <si>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</si>
  <si>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</si>
  <si>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</si>
  <si>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</si>
  <si>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</si>
  <si>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</si>
  <si>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</si>
  <si>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</si>
  <si>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</si>
  <si>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</si>
  <si>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</si>
  <si>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</si>
  <si>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</si>
  <si>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</si>
  <si>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</si>
  <si>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</si>
  <si>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</si>
  <si>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</si>
  <si>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</si>
  <si>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</si>
  <si>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</si>
  <si>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</si>
  <si>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</si>
  <si>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</si>
  <si>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</si>
  <si>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</si>
  <si>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</si>
  <si>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</si>
  <si>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</si>
  <si>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</si>
  <si>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</si>
  <si>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</si>
  <si>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</si>
  <si>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</si>
  <si>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</si>
  <si>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</si>
  <si>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</si>
  <si>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</si>
  <si>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</si>
  <si>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</si>
  <si>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</si>
  <si>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</si>
  <si>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</si>
  <si>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</si>
  <si>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</si>
  <si>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</si>
  <si>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</si>
  <si>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</si>
  <si>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</si>
  <si>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</si>
  <si>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</si>
  <si>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</si>
  <si>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</si>
  <si>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</si>
  <si>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</si>
  <si>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</si>
  <si>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</si>
  <si>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</si>
  <si>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</si>
  <si>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</si>
  <si>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</si>
  <si>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</si>
  <si>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</si>
  <si>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</si>
  <si>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</si>
  <si>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</si>
  <si>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</si>
  <si>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</si>
  <si>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</si>
  <si>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</si>
  <si>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</si>
  <si>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</si>
  <si>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</si>
  <si>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</si>
  <si>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</si>
  <si>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</si>
  <si>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</si>
  <si>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</si>
  <si>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</si>
  <si>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</si>
  <si>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</si>
  <si>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</si>
  <si>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</si>
  <si>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</si>
  <si>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</si>
  <si>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</si>
  <si>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</si>
  <si>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</si>
  <si>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</si>
  <si>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</si>
  <si>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</si>
  <si>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</si>
  <si>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</si>
  <si>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</si>
  <si>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</si>
  <si>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</si>
  <si>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</si>
  <si>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</si>
  <si>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</si>
  <si>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</si>
  <si>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</si>
  <si>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</si>
  <si>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</si>
  <si>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</si>
  <si>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</si>
  <si>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</si>
  <si>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</si>
  <si>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</si>
  <si>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</si>
  <si>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</si>
  <si>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</si>
  <si>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</si>
  <si>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</si>
  <si>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</si>
  <si>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</si>
  <si>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</si>
  <si>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</si>
  <si>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</si>
  <si>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</si>
  <si>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</si>
  <si>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</si>
  <si>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</si>
  <si>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</si>
  <si>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</si>
  <si>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</si>
  <si>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</si>
  <si>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</si>
  <si>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</si>
  <si>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</si>
  <si>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</si>
  <si>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</si>
  <si>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</si>
  <si>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</si>
  <si>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</si>
  <si>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</si>
  <si>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</si>
  <si>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</si>
  <si>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</si>
  <si>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</si>
  <si>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</si>
  <si>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</si>
  <si>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</si>
  <si>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</si>
  <si>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</si>
  <si>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</si>
  <si>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</si>
  <si>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</si>
  <si>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</si>
  <si>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</si>
  <si>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</si>
  <si>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</si>
  <si>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</si>
  <si>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</si>
  <si>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</si>
  <si>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</si>
  <si>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</si>
  <si>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</si>
  <si>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</si>
  <si>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</si>
  <si>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</si>
  <si>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</si>
  <si>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</si>
  <si>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</si>
  <si>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</si>
  <si>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</si>
  <si>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</si>
  <si>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</si>
  <si>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</si>
  <si>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</si>
  <si>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</si>
  <si>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</si>
  <si>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</si>
  <si>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</si>
  <si>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</si>
  <si>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</si>
  <si>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</si>
  <si>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</si>
  <si>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</si>
  <si>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</si>
  <si>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</si>
  <si>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</si>
  <si>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</si>
  <si>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</si>
  <si>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</si>
  <si>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</si>
  <si>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</si>
  <si>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</si>
  <si>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</si>
  <si>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</si>
  <si>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</si>
  <si>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</si>
  <si>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</si>
  <si>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</si>
  <si>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</si>
  <si>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</si>
  <si>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</si>
  <si>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</si>
  <si>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</si>
  <si>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</si>
  <si>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</si>
  <si>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</si>
  <si>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</si>
  <si>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</si>
  <si>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</si>
  <si>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</si>
  <si>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</si>
  <si>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</si>
  <si>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</si>
  <si>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</si>
  <si>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</si>
  <si>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</si>
  <si>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</si>
  <si>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</si>
  <si>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</si>
  <si>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</si>
  <si>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</si>
  <si>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</si>
  <si>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</si>
  <si>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</si>
  <si>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</si>
  <si>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</si>
  <si>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</si>
  <si>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</si>
  <si>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</si>
  <si>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</si>
  <si>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</si>
  <si>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</si>
  <si>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</si>
  <si>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</si>
  <si>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</si>
  <si>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</si>
  <si>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</si>
  <si>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</si>
  <si>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</si>
  <si>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</si>
  <si>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</si>
  <si>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</si>
  <si>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</si>
  <si>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</si>
  <si>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</si>
  <si>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</si>
  <si>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</si>
  <si>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</si>
  <si>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</si>
  <si>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</si>
  <si>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</si>
  <si>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</si>
  <si>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</si>
  <si>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</si>
  <si>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</si>
  <si>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</si>
  <si>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</si>
  <si>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</si>
  <si>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</si>
  <si>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</si>
  <si>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</si>
  <si>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</si>
  <si>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</si>
  <si>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</si>
  <si>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</si>
  <si>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</si>
  <si>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</si>
  <si>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</si>
  <si>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</si>
  <si>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</si>
  <si>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</si>
  <si>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</si>
  <si>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</si>
  <si>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</si>
  <si>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</si>
  <si>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</si>
  <si>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</si>
  <si>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</si>
  <si>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</si>
  <si>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</si>
  <si>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</si>
  <si>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</si>
  <si>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</si>
  <si>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</si>
  <si>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</si>
  <si>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</si>
  <si>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</si>
  <si>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</si>
  <si>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</si>
  <si>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</si>
  <si>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</si>
  <si>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</si>
  <si>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</si>
  <si>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</si>
  <si>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</si>
  <si>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</si>
  <si>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</si>
  <si>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</si>
  <si>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</si>
  <si>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</si>
  <si>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</si>
  <si>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</si>
  <si>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</si>
  <si>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</si>
  <si>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</si>
  <si>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</si>
  <si>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</si>
  <si>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</si>
  <si>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</si>
  <si>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</si>
  <si>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</si>
  <si>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</si>
  <si>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</si>
  <si>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</si>
  <si>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</si>
  <si>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</si>
  <si>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</si>
  <si>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</si>
  <si>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</si>
  <si>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</si>
  <si>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</si>
  <si>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</si>
  <si>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</si>
  <si>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</si>
  <si>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</si>
  <si>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</si>
  <si>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</si>
  <si>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</si>
  <si>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</si>
  <si>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</si>
  <si>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</si>
  <si>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</si>
  <si>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</si>
  <si>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</si>
  <si>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</si>
  <si>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</si>
  <si>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</si>
  <si>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</si>
  <si>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</si>
  <si>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</si>
  <si>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</si>
  <si>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</si>
  <si>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</si>
  <si>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</si>
  <si>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</si>
  <si>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</si>
  <si>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</si>
  <si>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</si>
  <si>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</si>
  <si>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</si>
  <si>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</si>
  <si>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</si>
  <si>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</si>
  <si>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</si>
  <si>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</si>
  <si>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</si>
  <si>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</si>
  <si>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</si>
  <si>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</si>
  <si>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</si>
  <si>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</si>
  <si>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</si>
  <si>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</si>
  <si>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</si>
  <si>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</si>
  <si>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</si>
  <si>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</si>
  <si>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</si>
  <si>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</si>
  <si>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</si>
  <si>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</si>
  <si>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</si>
  <si>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</si>
  <si>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</si>
  <si>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</si>
  <si>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</si>
  <si>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</si>
  <si>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</si>
  <si>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</si>
  <si>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</si>
  <si>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</si>
  <si>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</si>
  <si>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</si>
  <si>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</si>
  <si>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</si>
  <si>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</si>
  <si>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</si>
  <si>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</si>
  <si>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</si>
  <si>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</si>
  <si>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</si>
  <si>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</si>
  <si>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</si>
  <si>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</si>
  <si>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</si>
  <si>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</si>
  <si>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</si>
  <si>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</si>
  <si>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</si>
  <si>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</si>
  <si>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</si>
  <si>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</si>
  <si>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</si>
  <si>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</si>
  <si>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</si>
  <si>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</si>
  <si>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</si>
  <si>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</si>
  <si>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</si>
  <si>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</si>
  <si>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</si>
  <si>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</si>
  <si>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</si>
  <si>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</si>
  <si>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</si>
  <si>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</si>
  <si>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</si>
  <si>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</si>
  <si>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</si>
  <si>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</si>
  <si>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</si>
  <si>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</si>
  <si>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</si>
  <si>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</si>
  <si>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</si>
  <si>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</si>
  <si>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</si>
  <si>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</si>
  <si>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</si>
  <si>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</si>
  <si>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</si>
  <si>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</si>
  <si>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</si>
  <si>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</si>
  <si>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</si>
  <si>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</si>
  <si>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</si>
  <si>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</si>
  <si>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</si>
  <si>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</si>
  <si>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</si>
  <si>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</si>
  <si>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</si>
  <si>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</si>
  <si>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</si>
  <si>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</si>
  <si>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</si>
  <si>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</si>
  <si>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</si>
  <si>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</si>
  <si>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</si>
  <si>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</si>
  <si>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</si>
  <si>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</si>
  <si>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</si>
  <si>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</si>
  <si>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</si>
  <si>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</si>
  <si>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</si>
  <si>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</si>
  <si>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</si>
  <si>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</si>
  <si>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</si>
  <si>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</si>
  <si>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</si>
  <si>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</si>
  <si>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</si>
  <si>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</si>
  <si>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</si>
  <si>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</si>
  <si>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</si>
  <si>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</si>
  <si>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</si>
  <si>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</si>
  <si>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</si>
  <si>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</si>
  <si>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</si>
  <si>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</si>
  <si>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</si>
  <si>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</si>
  <si>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</si>
  <si>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</si>
  <si>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</si>
  <si>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</si>
  <si>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</si>
  <si>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</si>
  <si>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</si>
  <si>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</si>
  <si>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</si>
  <si>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</si>
  <si>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</si>
  <si>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</si>
  <si>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</si>
  <si>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</si>
  <si>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</si>
  <si>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</si>
  <si>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</si>
  <si>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</si>
  <si>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</si>
  <si>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</si>
  <si>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</si>
  <si>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</si>
  <si>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</si>
  <si>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</si>
  <si>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</si>
  <si>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</si>
  <si>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</si>
  <si>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</si>
  <si>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</si>
  <si>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</si>
  <si>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</si>
  <si>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</si>
  <si>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</si>
  <si>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</si>
  <si>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</si>
  <si>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</si>
  <si>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</si>
  <si>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</si>
  <si>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</si>
  <si>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</si>
  <si>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</si>
  <si>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</si>
  <si>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</si>
  <si>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</si>
  <si>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</si>
  <si>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</si>
  <si>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</si>
  <si>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</si>
  <si>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</si>
  <si>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</si>
  <si>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</si>
  <si>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</si>
  <si>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</si>
  <si>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</si>
  <si>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</si>
  <si>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</si>
  <si>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</si>
  <si>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</si>
  <si>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</si>
  <si>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</si>
  <si>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</si>
  <si>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</si>
  <si>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</si>
  <si>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</si>
  <si>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</si>
  <si>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</si>
  <si>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</si>
  <si>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</si>
  <si>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</si>
  <si>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</si>
  <si>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</si>
  <si>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</si>
  <si>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</si>
  <si>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</si>
  <si>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</si>
  <si>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</si>
  <si>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</si>
  <si>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</si>
  <si>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</si>
  <si>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</si>
  <si>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</si>
  <si>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</si>
  <si>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</si>
  <si>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</si>
  <si>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</si>
  <si>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</si>
  <si>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</si>
  <si>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</si>
  <si>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</si>
  <si>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</si>
  <si>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</si>
  <si>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</si>
  <si>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</si>
  <si>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</si>
  <si>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</si>
  <si>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</si>
  <si>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</si>
  <si>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</si>
  <si>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</si>
  <si>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</si>
  <si>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</si>
  <si>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</si>
  <si>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</si>
  <si>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</si>
  <si>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</si>
  <si>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</si>
  <si>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</si>
  <si>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</si>
  <si>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</si>
  <si>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</si>
  <si>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</si>
  <si>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</si>
  <si>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</si>
  <si>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</si>
  <si>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</si>
  <si>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</si>
  <si>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</si>
  <si>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</si>
  <si>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</si>
  <si>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</si>
  <si>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</si>
  <si>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</si>
  <si>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</si>
  <si>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</si>
  <si>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</si>
  <si>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</si>
  <si>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</si>
  <si>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</si>
  <si>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</si>
  <si>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</si>
  <si>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</si>
  <si>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</si>
  <si>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</si>
  <si>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</si>
  <si>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</si>
  <si>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</si>
  <si>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</si>
  <si>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</si>
  <si>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</si>
  <si>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</si>
  <si>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</si>
  <si>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</si>
  <si>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</si>
  <si>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</si>
  <si>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</si>
  <si>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</si>
  <si>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</si>
  <si>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</si>
  <si>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</si>
  <si>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</si>
  <si>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</si>
  <si>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</si>
  <si>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</si>
  <si>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</si>
  <si>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</si>
  <si>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</si>
  <si>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</si>
  <si>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</si>
  <si>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</si>
  <si>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</si>
  <si>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</si>
  <si>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</si>
  <si>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</si>
  <si>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</si>
  <si>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</si>
  <si>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</si>
  <si>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</si>
  <si>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</si>
  <si>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</si>
  <si>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</si>
  <si>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</si>
  <si>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</si>
  <si>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</si>
  <si>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</si>
  <si>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</si>
  <si>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</si>
  <si>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</si>
  <si>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</si>
  <si>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</si>
  <si>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</si>
  <si>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</si>
  <si>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</si>
  <si>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</si>
  <si>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</si>
  <si>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</si>
  <si>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</si>
  <si>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</si>
  <si>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</si>
  <si>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</si>
  <si>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</si>
  <si>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</si>
  <si>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</si>
  <si>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</si>
  <si>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</si>
  <si>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</si>
  <si>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</si>
  <si>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</si>
  <si>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</si>
  <si>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</si>
  <si>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</si>
  <si>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</si>
  <si>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</si>
  <si>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</si>
  <si>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</si>
  <si>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</si>
  <si>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</si>
  <si>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</si>
  <si>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</si>
  <si>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</si>
  <si>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</si>
  <si>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</si>
  <si>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</si>
  <si>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</si>
  <si>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</si>
  <si>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</si>
  <si>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</si>
  <si>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</si>
  <si>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</si>
  <si>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</si>
  <si>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</si>
  <si>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</si>
  <si>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</si>
  <si>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</si>
  <si>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</si>
  <si>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</si>
  <si>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</si>
  <si>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</si>
  <si>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</si>
  <si>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</si>
  <si>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</si>
  <si>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</si>
  <si>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</si>
  <si>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</si>
  <si>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</si>
  <si>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</si>
  <si>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</si>
  <si>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</si>
  <si>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</si>
  <si>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</si>
  <si>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</si>
  <si>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</si>
  <si>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</si>
  <si>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</si>
  <si>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</si>
  <si>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</si>
  <si>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</si>
  <si>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</si>
  <si>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</si>
  <si>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</si>
  <si>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</si>
  <si>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</si>
  <si>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</si>
  <si>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</si>
  <si>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</si>
  <si>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</si>
  <si>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</si>
  <si>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</si>
  <si>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</si>
  <si>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</si>
  <si>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</si>
  <si>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</si>
  <si>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</si>
  <si>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</si>
  <si>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</si>
  <si>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</si>
  <si>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</si>
  <si>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</si>
  <si>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</si>
  <si>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</si>
  <si>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</si>
  <si>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</si>
  <si>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</si>
  <si>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</si>
  <si>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</si>
  <si>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</si>
  <si>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</si>
  <si>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</si>
  <si>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</si>
  <si>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</si>
  <si>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</si>
  <si>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</si>
  <si>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</si>
  <si>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</si>
  <si>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</si>
  <si>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</si>
  <si>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</si>
  <si>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</si>
  <si>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</si>
  <si>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</si>
  <si>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</si>
  <si>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</si>
  <si>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</si>
  <si>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</si>
  <si>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</si>
  <si>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</si>
  <si>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</si>
  <si>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</si>
  <si>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</si>
  <si>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</si>
  <si>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</si>
  <si>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</si>
  <si>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</si>
  <si>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</si>
  <si>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</si>
  <si>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</si>
  <si>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</si>
  <si>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</si>
  <si>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</si>
  <si>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</si>
  <si>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</si>
  <si>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</si>
  <si>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</si>
  <si>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</si>
  <si>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</si>
  <si>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</si>
  <si>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</si>
  <si>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</si>
  <si>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</si>
  <si>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</si>
  <si>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</si>
  <si>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</si>
  <si>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</si>
  <si>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</si>
  <si>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</si>
  <si>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</si>
  <si>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</si>
  <si>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</si>
  <si>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</si>
  <si>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</si>
  <si>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</si>
  <si>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</si>
  <si>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</si>
  <si>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</si>
  <si>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</si>
  <si>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</si>
  <si>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</si>
  <si>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</si>
  <si>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</si>
  <si>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</si>
  <si>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</si>
  <si>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</si>
  <si>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</si>
  <si>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</si>
  <si>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</si>
  <si>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</si>
  <si>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</si>
  <si>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</si>
  <si>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</si>
  <si>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</si>
  <si>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</si>
  <si>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</si>
  <si>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</si>
  <si>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</si>
  <si>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</si>
  <si>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</si>
  <si>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</si>
  <si>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</si>
  <si>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</si>
  <si>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</si>
  <si>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</si>
  <si>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</si>
  <si>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</si>
  <si>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</si>
  <si>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</si>
  <si>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</si>
  <si>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</si>
  <si>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</si>
  <si>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</si>
  <si>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</si>
  <si>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</si>
  <si>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</si>
  <si>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</si>
  <si>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</si>
  <si>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</si>
  <si>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</si>
  <si>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</si>
  <si>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</si>
  <si>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</si>
  <si>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</si>
  <si>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</si>
  <si>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</si>
  <si>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</si>
  <si>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</si>
  <si>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</si>
  <si>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</si>
  <si>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</si>
  <si>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</si>
  <si>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</si>
  <si>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</si>
  <si>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</si>
  <si>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</si>
  <si>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</si>
  <si>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</si>
  <si>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</si>
  <si>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</si>
  <si>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</si>
  <si>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</si>
  <si>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</si>
  <si>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</si>
  <si>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</si>
  <si>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</si>
  <si>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</si>
  <si>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</si>
  <si>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</si>
  <si>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</si>
  <si>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</si>
  <si>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</si>
  <si>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</si>
  <si>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</si>
  <si>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</si>
  <si>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</si>
  <si>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</si>
  <si>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</si>
  <si>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</si>
  <si>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</si>
  <si>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</si>
  <si>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</si>
  <si>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</si>
  <si>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</si>
  <si>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</si>
  <si>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</si>
  <si>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</si>
  <si>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</si>
  <si>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</si>
  <si>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</si>
  <si>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</si>
  <si>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</si>
  <si>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</si>
  <si>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</si>
  <si>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</si>
  <si>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</si>
  <si>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</si>
  <si>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</si>
  <si>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</si>
  <si>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</si>
  <si>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</si>
  <si>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</si>
  <si>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</si>
  <si>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</si>
  <si>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</si>
  <si>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</si>
  <si>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</si>
  <si>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</si>
  <si>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</si>
  <si>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</si>
  <si>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</si>
  <si>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</si>
  <si>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</si>
  <si>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</si>
  <si>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</si>
  <si>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</si>
  <si>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</si>
  <si>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</si>
  <si>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</si>
  <si>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</si>
  <si>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</si>
  <si>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</si>
  <si>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</si>
  <si>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</si>
  <si>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</si>
  <si>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</si>
  <si>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</si>
  <si>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</si>
  <si>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</si>
  <si>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</si>
  <si>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</si>
  <si>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</si>
  <si>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</si>
  <si>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</si>
  <si>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</si>
  <si>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</si>
  <si>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</si>
  <si>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</si>
  <si>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</si>
  <si>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</si>
  <si>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</si>
  <si>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</si>
  <si>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</si>
  <si>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</si>
  <si>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</si>
  <si>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</si>
  <si>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</si>
  <si>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</si>
  <si>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</si>
  <si>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</si>
  <si>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</si>
  <si>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</si>
  <si>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</si>
  <si>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</si>
  <si>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</si>
  <si>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</si>
  <si>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</si>
  <si>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</si>
  <si>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</si>
  <si>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</si>
  <si>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</si>
  <si>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</si>
  <si>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</si>
  <si>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</si>
  <si>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</si>
  <si>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</si>
  <si>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</si>
  <si>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</si>
  <si>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</si>
  <si>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</si>
  <si>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</si>
  <si>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</si>
  <si>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</si>
  <si>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</si>
  <si>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</si>
  <si>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</si>
  <si>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</si>
  <si>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</si>
  <si>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</si>
  <si>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</si>
  <si>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</si>
  <si>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</si>
  <si>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</si>
  <si>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</si>
  <si>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</si>
  <si>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</si>
  <si>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</si>
  <si>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</si>
  <si>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</si>
  <si>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</si>
  <si>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</si>
  <si>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</si>
  <si>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</si>
  <si>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</si>
  <si>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</si>
  <si>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</si>
  <si>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</si>
  <si>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</si>
  <si>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</si>
  <si>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</si>
  <si>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</si>
  <si>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</si>
  <si>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</si>
  <si>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</si>
  <si>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</si>
  <si>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</si>
  <si>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</si>
  <si>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</si>
  <si>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</si>
  <si>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</si>
  <si>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</si>
  <si>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</si>
  <si>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</si>
  <si>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</si>
  <si>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</si>
  <si>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</si>
  <si>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</si>
  <si>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</si>
  <si>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</si>
  <si>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</si>
  <si>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</si>
  <si>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</si>
  <si>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</si>
  <si>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</si>
  <si>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</si>
  <si>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</si>
  <si>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</si>
  <si>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</si>
  <si>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</si>
  <si>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</si>
  <si>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</si>
  <si>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</si>
  <si>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</si>
  <si>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</si>
  <si>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</si>
  <si>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</si>
  <si>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</si>
  <si>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</si>
  <si>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</si>
  <si>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</si>
  <si>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</si>
  <si>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</si>
  <si>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</si>
  <si>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</si>
  <si>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</si>
  <si>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</si>
  <si>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</si>
  <si>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</si>
  <si>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</si>
  <si>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</si>
  <si>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</si>
  <si>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</si>
  <si>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</si>
  <si>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</si>
  <si>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</si>
  <si>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</si>
  <si>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</si>
  <si>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</si>
  <si>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</si>
  <si>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</si>
  <si>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</si>
  <si>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</si>
  <si>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</si>
  <si>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</si>
  <si>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</si>
  <si>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</si>
  <si>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</si>
  <si>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</si>
  <si>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</si>
  <si>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</si>
  <si>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</si>
  <si>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</si>
  <si>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</si>
  <si>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</si>
  <si>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</si>
  <si>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</si>
  <si>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</si>
  <si>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</si>
  <si>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</si>
  <si>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</si>
  <si>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</si>
  <si>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</si>
  <si>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</si>
  <si>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</si>
  <si>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</si>
  <si>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</si>
  <si>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</si>
  <si>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</si>
  <si>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</si>
  <si>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</si>
  <si>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</si>
  <si>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</si>
  <si>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</si>
  <si>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</si>
  <si>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</si>
  <si>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</si>
  <si>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</si>
  <si>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</si>
  <si>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</si>
  <si>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</si>
  <si>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</si>
  <si>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</si>
  <si>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</si>
  <si>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</si>
  <si>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</si>
  <si>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</si>
  <si>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</si>
  <si>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</si>
  <si>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</si>
  <si>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</si>
  <si>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</si>
  <si>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</si>
  <si>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</si>
  <si>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</si>
  <si>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</si>
  <si>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</si>
  <si>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</si>
  <si>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</si>
  <si>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</si>
  <si>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</si>
  <si>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</si>
  <si>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</si>
  <si>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</si>
  <si>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</si>
  <si>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</si>
  <si>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</si>
  <si>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</si>
  <si>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</si>
  <si>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</si>
  <si>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</si>
  <si>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</si>
  <si>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</si>
  <si>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</si>
  <si>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</si>
  <si>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</si>
  <si>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</si>
  <si>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</si>
  <si>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</si>
  <si>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</si>
  <si>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</si>
  <si>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</si>
  <si>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</si>
  <si>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</si>
  <si>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</si>
  <si>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</si>
  <si>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</si>
  <si>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</si>
  <si>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</si>
  <si>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</si>
  <si>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</si>
  <si>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</si>
  <si>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</si>
  <si>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</si>
  <si>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</si>
  <si>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</si>
  <si>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</si>
  <si>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</si>
  <si>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</si>
  <si>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</si>
  <si>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</si>
  <si>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</si>
  <si>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</si>
  <si>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</si>
  <si>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</si>
  <si>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</si>
  <si>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</si>
  <si>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</si>
  <si>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</si>
  <si>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</si>
  <si>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</si>
  <si>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</si>
  <si>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</si>
  <si>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</si>
  <si>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</si>
  <si>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</si>
  <si>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</si>
  <si>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</si>
  <si>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</si>
  <si>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</si>
  <si>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</si>
  <si>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</si>
  <si>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</si>
  <si>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</si>
  <si>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</si>
  <si>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</si>
  <si>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</si>
  <si>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</si>
  <si>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</si>
  <si>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</si>
  <si>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</si>
  <si>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</si>
  <si>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</si>
  <si>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</si>
  <si>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</si>
  <si>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</si>
  <si>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</si>
  <si>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</si>
  <si>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</si>
  <si>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</si>
  <si>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</si>
  <si>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</si>
  <si>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</si>
  <si>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</si>
  <si>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</si>
  <si>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</si>
  <si>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</si>
  <si>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</si>
  <si>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</si>
  <si>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</si>
  <si>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</si>
  <si>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</si>
  <si>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</si>
  <si>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</si>
  <si>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</si>
  <si>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</si>
  <si>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</si>
  <si>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</si>
  <si>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</si>
  <si>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</si>
  <si>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</si>
  <si>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</si>
  <si>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</si>
  <si>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</si>
  <si>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</si>
  <si>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</si>
  <si>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</si>
  <si>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</si>
  <si>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</si>
  <si>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</si>
  <si>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</si>
  <si>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</si>
  <si>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</si>
  <si>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</si>
  <si>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</si>
  <si>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</si>
  <si>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</si>
  <si>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</si>
  <si>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</si>
  <si>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</si>
  <si>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</si>
  <si>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</si>
  <si>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</si>
  <si>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</si>
  <si>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</si>
  <si>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</si>
  <si>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</si>
  <si>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</si>
  <si>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</si>
  <si>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</si>
  <si>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</si>
  <si>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</si>
  <si>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</si>
  <si>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</si>
  <si>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</si>
  <si>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</si>
  <si>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</si>
  <si>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</si>
  <si>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</si>
  <si>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</si>
  <si>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</si>
  <si>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</si>
  <si>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</si>
  <si>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</si>
  <si>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</si>
  <si>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</si>
  <si>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</si>
  <si>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</si>
  <si>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</si>
  <si>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</si>
  <si>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</si>
  <si>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</si>
  <si>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</si>
  <si>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</si>
  <si>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</si>
  <si>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</si>
  <si>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</si>
  <si>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</si>
  <si>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</si>
  <si>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</si>
  <si>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</si>
  <si>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</si>
  <si>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</si>
  <si>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</si>
  <si>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</si>
  <si>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</si>
  <si>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</si>
  <si>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</si>
  <si>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</si>
  <si>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</si>
  <si>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</si>
  <si>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</si>
  <si>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</si>
  <si>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</si>
  <si>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</si>
  <si>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</si>
  <si>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</si>
  <si>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</si>
  <si>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</si>
  <si>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</si>
  <si>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</si>
  <si>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</si>
  <si>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</si>
  <si>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</si>
  <si>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</si>
  <si>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</si>
  <si>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</si>
  <si>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</si>
  <si>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</si>
  <si>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</si>
  <si>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</si>
  <si>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</si>
  <si>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</si>
  <si>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</si>
  <si>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</si>
  <si>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</si>
  <si>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</si>
  <si>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</si>
  <si>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</si>
  <si>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</si>
  <si>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</si>
  <si>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</si>
  <si>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</si>
  <si>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</si>
  <si>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</si>
  <si>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</si>
  <si>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</si>
  <si>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</si>
  <si>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</si>
  <si>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</si>
  <si>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</si>
  <si>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</si>
  <si>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</si>
  <si>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</si>
  <si>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</si>
  <si>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</si>
  <si>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</si>
  <si>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</si>
  <si>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</si>
  <si>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</si>
  <si>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</si>
  <si>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</si>
  <si>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</si>
  <si>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</si>
  <si>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</si>
  <si>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</si>
  <si>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</si>
  <si>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</si>
  <si>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</si>
  <si>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</si>
  <si>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</si>
  <si>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</si>
  <si>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</si>
  <si>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</si>
  <si>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</si>
  <si>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</si>
  <si>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</si>
  <si>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</si>
  <si>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</si>
  <si>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</si>
  <si>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</si>
  <si>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</si>
  <si>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</si>
  <si>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</si>
  <si>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</si>
  <si>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</si>
  <si>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</si>
  <si>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</si>
  <si>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</si>
  <si>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</si>
  <si>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</si>
  <si>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</si>
  <si>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</si>
  <si>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</si>
  <si>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</si>
  <si>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</si>
  <si>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</si>
  <si>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</si>
  <si>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</si>
  <si>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</si>
  <si>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</si>
  <si>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</si>
  <si>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</si>
  <si>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</si>
  <si>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</si>
  <si>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</si>
  <si>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</si>
  <si>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</si>
  <si>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</si>
  <si>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</si>
  <si>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</si>
  <si>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</si>
  <si>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</si>
  <si>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</si>
  <si>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</si>
  <si>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</si>
  <si>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</si>
  <si>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</si>
  <si>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</si>
  <si>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</si>
  <si>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</si>
  <si>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</si>
  <si>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</si>
  <si>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</si>
  <si>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</si>
  <si>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</si>
  <si>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</si>
  <si>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</si>
  <si>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</si>
  <si>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</si>
  <si>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</si>
  <si>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</si>
  <si>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</si>
  <si>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</si>
  <si>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</si>
  <si>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</si>
  <si>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</si>
  <si>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</si>
  <si>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</si>
  <si>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</si>
  <si>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</si>
  <si>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</si>
  <si>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</si>
  <si>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</si>
  <si>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</si>
  <si>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</si>
  <si>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</si>
  <si>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</si>
  <si>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</si>
  <si>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</si>
  <si>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</si>
  <si>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</si>
  <si>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</si>
  <si>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</si>
  <si>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</si>
  <si>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</si>
  <si>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</si>
  <si>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</si>
  <si>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</si>
  <si>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</si>
  <si>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</si>
  <si>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</si>
  <si>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</si>
  <si>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</si>
  <si>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</si>
  <si>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</si>
  <si>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</si>
  <si>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</si>
  <si>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</si>
  <si>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</si>
  <si>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</si>
  <si>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</si>
  <si>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</si>
  <si>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</si>
  <si>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</si>
  <si>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</si>
  <si>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</si>
  <si>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</si>
  <si>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</si>
  <si>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</si>
  <si>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</si>
  <si>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</si>
  <si>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</si>
  <si>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</si>
  <si>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</si>
  <si>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</si>
  <si>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</si>
  <si>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</si>
  <si>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</si>
  <si>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</si>
  <si>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</si>
  <si>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</si>
  <si>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</si>
  <si>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</si>
  <si>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</si>
  <si>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</si>
  <si>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</si>
  <si>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</si>
  <si>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</si>
  <si>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</si>
  <si>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</si>
  <si>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</si>
  <si>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</si>
  <si>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</si>
  <si>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</si>
  <si>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</si>
  <si>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</si>
  <si>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</si>
  <si>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</si>
  <si>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</si>
  <si>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</si>
  <si>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</si>
  <si>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</si>
  <si>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</si>
  <si>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</si>
  <si>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</si>
  <si>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</si>
  <si>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</si>
  <si>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</si>
  <si>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</si>
  <si>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</si>
  <si>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</si>
  <si>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</si>
  <si>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</si>
  <si>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</si>
  <si>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</si>
  <si>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</si>
  <si>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</si>
  <si>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</si>
  <si>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</si>
  <si>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</si>
  <si>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</si>
  <si>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</si>
  <si>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</si>
  <si>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</si>
  <si>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</si>
  <si>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</si>
  <si>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</si>
  <si>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</si>
  <si>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</si>
  <si>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</si>
  <si>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</si>
  <si>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</si>
  <si>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</si>
  <si>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</si>
  <si>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</si>
  <si>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</si>
  <si>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</si>
  <si>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</si>
  <si>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</si>
  <si>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</si>
  <si>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</si>
  <si>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</si>
  <si>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</si>
  <si>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</si>
  <si>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</si>
  <si>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</si>
  <si>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</si>
  <si>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</si>
  <si>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</si>
  <si>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</si>
  <si>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</si>
  <si>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</si>
  <si>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</si>
  <si>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</si>
  <si>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</si>
  <si>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</si>
  <si>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</si>
  <si>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</si>
  <si>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</si>
  <si>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</si>
  <si>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</si>
  <si>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</si>
  <si>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</si>
  <si>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</si>
  <si>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</si>
  <si>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</si>
  <si>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</si>
  <si>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</si>
  <si>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</si>
  <si>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</si>
  <si>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</si>
  <si>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</si>
  <si>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</si>
  <si>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</si>
  <si>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</si>
  <si>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</si>
  <si>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</si>
  <si>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</si>
  <si>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</si>
  <si>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</si>
  <si>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</si>
  <si>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</si>
  <si>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</si>
  <si>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</si>
  <si>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</si>
  <si>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</si>
  <si>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</si>
  <si>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</si>
  <si>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</si>
  <si>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</si>
  <si>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</si>
  <si>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</si>
  <si>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</si>
  <si>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</si>
  <si>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</si>
  <si>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</si>
  <si>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</si>
  <si>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</si>
  <si>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</si>
  <si>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</si>
  <si>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</si>
  <si>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</si>
  <si>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</si>
  <si>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</si>
  <si>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</si>
  <si>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</si>
  <si>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</si>
  <si>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</si>
  <si>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</si>
  <si>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</si>
  <si>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</si>
  <si>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</si>
  <si>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</si>
  <si>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</si>
  <si>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</si>
  <si>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</si>
  <si>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</si>
  <si>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</si>
  <si>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</si>
  <si>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</si>
  <si>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</si>
  <si>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</si>
  <si>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</si>
  <si>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</si>
  <si>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</si>
  <si>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</si>
  <si>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</si>
  <si>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</si>
  <si>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</si>
  <si>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</si>
  <si>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</si>
  <si>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</si>
  <si>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</si>
  <si>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</si>
  <si>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</si>
  <si>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</si>
  <si>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</si>
  <si>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</si>
  <si>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</si>
  <si>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</si>
  <si>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</si>
  <si>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</si>
  <si>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</si>
  <si>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</si>
  <si>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</si>
  <si>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</si>
  <si>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</si>
  <si>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</si>
  <si>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</si>
  <si>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</si>
  <si>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</si>
  <si>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</si>
  <si>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</si>
  <si>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</si>
  <si>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</si>
  <si>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</si>
  <si>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</si>
  <si>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</si>
  <si>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</si>
  <si>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</si>
  <si>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</si>
  <si>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</si>
  <si>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</si>
  <si>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</si>
  <si>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</si>
  <si>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</si>
  <si>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</si>
  <si>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</si>
  <si>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</si>
  <si>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</si>
  <si>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</si>
  <si>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</si>
  <si>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</si>
  <si>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</si>
  <si>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</si>
  <si>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</si>
  <si>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</si>
  <si>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</si>
  <si>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</si>
  <si>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</si>
  <si>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</si>
  <si>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</si>
  <si>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</si>
  <si>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</si>
  <si>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</si>
  <si>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</si>
  <si>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</si>
  <si>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</si>
  <si>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</si>
  <si>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</si>
  <si>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</si>
  <si>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</si>
  <si>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</si>
  <si>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</si>
  <si>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</si>
  <si>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</si>
  <si>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</si>
  <si>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</si>
  <si>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</si>
  <si>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</si>
  <si>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</si>
  <si>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</si>
  <si>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</si>
  <si>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</si>
  <si>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</si>
  <si>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</si>
  <si>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</si>
  <si>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</si>
  <si>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</si>
  <si>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</si>
  <si>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</si>
  <si>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</si>
  <si>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</si>
  <si>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</si>
  <si>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</si>
  <si>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</si>
  <si>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</si>
  <si>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</si>
  <si>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</si>
  <si>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</si>
  <si>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</si>
  <si>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</si>
  <si>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</si>
  <si>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</si>
  <si>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</si>
  <si>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</si>
  <si>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</si>
  <si>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</si>
  <si>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</si>
  <si>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</si>
  <si>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</si>
  <si>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</si>
  <si>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</si>
  <si>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</si>
  <si>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</si>
  <si>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</si>
  <si>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</si>
  <si>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</si>
  <si>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</si>
  <si>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</si>
  <si>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</si>
  <si>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</si>
  <si>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</si>
  <si>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</si>
  <si>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</si>
  <si>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</si>
  <si>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</si>
  <si>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</si>
  <si>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</si>
  <si>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</si>
  <si>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</si>
  <si>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</si>
  <si>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</si>
  <si>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</si>
  <si>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</si>
  <si>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</si>
  <si>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</si>
  <si>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</si>
  <si>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</si>
  <si>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</si>
  <si>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</si>
  <si>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</si>
  <si>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</si>
  <si>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</si>
  <si>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</si>
  <si>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</si>
  <si>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</si>
  <si>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</si>
  <si>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</si>
  <si>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</si>
  <si>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</si>
  <si>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</si>
  <si>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</si>
  <si>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</si>
  <si>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</si>
  <si>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</si>
  <si>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</si>
  <si>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</si>
  <si>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</si>
  <si>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</si>
  <si>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</si>
  <si>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</si>
  <si>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</si>
  <si>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</si>
  <si>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</si>
  <si>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</si>
  <si>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</si>
  <si>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</si>
  <si>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</si>
  <si>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</si>
  <si>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</si>
  <si>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</si>
  <si>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</si>
  <si>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</si>
  <si>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</si>
  <si>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</si>
  <si>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</si>
  <si>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</si>
  <si>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</si>
  <si>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</si>
  <si>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</si>
  <si>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</si>
  <si>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</si>
  <si>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</si>
  <si>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</si>
  <si>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</si>
  <si>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</si>
  <si>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</si>
  <si>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</si>
  <si>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</si>
  <si>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</si>
  <si>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</si>
  <si>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</si>
  <si>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</si>
  <si>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</si>
  <si>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</si>
  <si>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</si>
  <si>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</si>
  <si>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</si>
  <si>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</si>
  <si>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</si>
  <si>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</si>
  <si>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</si>
  <si>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</si>
  <si>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</si>
  <si>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</si>
  <si>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</si>
  <si>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</si>
  <si>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</si>
  <si>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</si>
  <si>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</si>
  <si>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</si>
  <si>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</si>
  <si>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</si>
  <si>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</si>
  <si>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</si>
  <si>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</si>
  <si>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</si>
  <si>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</si>
  <si>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</si>
  <si>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</si>
  <si>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</si>
  <si>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</si>
  <si>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</si>
  <si>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</si>
  <si>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</si>
  <si>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</si>
  <si>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</si>
  <si>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</si>
  <si>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</si>
  <si>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</si>
  <si>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</si>
  <si>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</si>
  <si>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</si>
  <si>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</si>
  <si>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</si>
  <si>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</si>
  <si>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</si>
  <si>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</si>
  <si>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</si>
  <si>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</si>
  <si>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</si>
  <si>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</si>
  <si>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</si>
  <si>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</si>
  <si>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</si>
  <si>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</si>
  <si>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</si>
  <si>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</si>
  <si>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</si>
  <si>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</si>
  <si>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</si>
  <si>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</si>
  <si>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</si>
  <si>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</si>
  <si>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</si>
  <si>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</si>
  <si>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</si>
  <si>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</si>
  <si>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</si>
  <si>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</si>
  <si>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</si>
  <si>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</si>
  <si>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</si>
  <si>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</si>
  <si>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</si>
  <si>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</si>
  <si>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</si>
  <si>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</si>
  <si>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</si>
  <si>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</si>
  <si>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</si>
  <si>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</si>
  <si>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</si>
  <si>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</si>
  <si>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</si>
  <si>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</si>
  <si>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</si>
  <si>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</si>
  <si>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</si>
  <si>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</si>
  <si>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</si>
  <si>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</si>
  <si>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</si>
  <si>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</si>
  <si>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</si>
  <si>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</si>
  <si>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</si>
  <si>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</si>
  <si>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</si>
  <si>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</si>
  <si>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</si>
  <si>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</si>
  <si>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</si>
  <si>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</si>
  <si>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</si>
  <si>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</si>
  <si>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</si>
  <si>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</si>
  <si>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</si>
  <si>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</si>
  <si>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</si>
  <si>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</si>
  <si>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</si>
  <si>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</si>
  <si>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</si>
  <si>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</si>
  <si>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</si>
  <si>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</si>
  <si>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</si>
  <si>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</si>
  <si>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</si>
  <si>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</si>
  <si>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</si>
  <si>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</si>
  <si>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</si>
  <si>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</si>
  <si>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</si>
  <si>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</si>
  <si>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</si>
  <si>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</si>
  <si>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</si>
  <si>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</si>
  <si>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</si>
  <si>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</si>
  <si>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</si>
  <si>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</si>
  <si>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</si>
  <si>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</si>
  <si>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</si>
  <si>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</si>
  <si>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</si>
  <si>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</si>
  <si>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</si>
  <si>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</si>
  <si>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</si>
  <si>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</si>
  <si>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</si>
  <si>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</si>
  <si>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</si>
  <si>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</si>
  <si>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</si>
  <si>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</si>
  <si>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</si>
  <si>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</si>
  <si>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</si>
  <si>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</si>
  <si>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</si>
  <si>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</si>
  <si>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</si>
  <si>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</si>
  <si>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</si>
  <si>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</si>
  <si>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</si>
  <si>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</si>
  <si>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</si>
  <si>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</si>
  <si>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</si>
  <si>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</si>
  <si>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</si>
  <si>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</si>
  <si>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</si>
  <si>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</si>
  <si>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</si>
  <si>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</si>
  <si>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</si>
  <si>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</si>
  <si>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</si>
  <si>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</si>
  <si>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</si>
  <si>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</si>
  <si>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</si>
  <si>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</si>
  <si>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</si>
  <si>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</si>
  <si>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</si>
  <si>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</si>
  <si>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</si>
  <si>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</si>
  <si>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</si>
  <si>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</si>
  <si>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</si>
  <si>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</si>
  <si>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</si>
  <si>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</si>
  <si>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</si>
  <si>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</si>
  <si>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</si>
  <si>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</si>
  <si>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</si>
  <si>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</si>
  <si>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</si>
  <si>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</si>
  <si>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</si>
  <si>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</si>
  <si>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</si>
  <si>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</si>
  <si>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</si>
  <si>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</si>
  <si>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</si>
  <si>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</si>
  <si>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</si>
  <si>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</si>
  <si>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</si>
  <si>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</si>
  <si>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</si>
  <si>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</si>
  <si>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</si>
  <si>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</si>
  <si>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</si>
  <si>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</si>
  <si>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</si>
  <si>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</si>
  <si>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</si>
  <si>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</si>
  <si>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</si>
  <si>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</si>
  <si>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</si>
  <si>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</si>
  <si>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</si>
  <si>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</si>
  <si>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</si>
  <si>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</si>
  <si>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</si>
  <si>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</si>
  <si>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</si>
  <si>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</si>
  <si>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</si>
  <si>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</si>
  <si>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</si>
  <si>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</si>
  <si>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</si>
  <si>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</si>
  <si>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</si>
  <si>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</si>
  <si>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</si>
  <si>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</si>
  <si>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</si>
  <si>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</si>
  <si>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</si>
  <si>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</si>
  <si>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</si>
  <si>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</si>
  <si>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</si>
  <si>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</si>
  <si>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</si>
  <si>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</si>
  <si>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</si>
  <si>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</si>
  <si>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</si>
  <si>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</si>
  <si>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</si>
  <si>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</si>
  <si>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</si>
  <si>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</si>
  <si>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</si>
  <si>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</si>
  <si>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</si>
  <si>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</si>
  <si>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</si>
  <si>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</si>
  <si>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</si>
  <si>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</si>
  <si>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</si>
  <si>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</si>
  <si>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</si>
  <si>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</si>
  <si>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</si>
  <si>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</si>
  <si>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</si>
  <si>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</si>
  <si>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</si>
  <si>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</si>
  <si>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</si>
  <si>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</si>
  <si>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</si>
  <si>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</si>
  <si>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</si>
  <si>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</si>
  <si>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</si>
  <si>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</si>
  <si>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</si>
  <si>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</si>
  <si>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</si>
  <si>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</si>
  <si>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</si>
  <si>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</si>
  <si>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</si>
  <si>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</si>
  <si>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</si>
  <si>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</si>
  <si>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</si>
  <si>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</si>
  <si>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</si>
  <si>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</si>
  <si>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</si>
  <si>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</si>
  <si>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</si>
  <si>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</si>
  <si>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</si>
  <si>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</si>
  <si>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</si>
  <si>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</si>
  <si>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</si>
  <si>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</si>
  <si>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</si>
  <si>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</si>
  <si>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</si>
  <si>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</si>
  <si>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</si>
  <si>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</si>
  <si>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</si>
  <si>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</si>
  <si>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</si>
  <si>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</si>
  <si>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</si>
  <si>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</si>
  <si>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</si>
  <si>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</si>
  <si>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</si>
  <si>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</si>
  <si>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</si>
  <si>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</si>
  <si>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</si>
  <si>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</si>
  <si>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</si>
  <si>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</si>
  <si>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</si>
  <si>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</si>
  <si>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</si>
  <si>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</si>
  <si>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</si>
  <si>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</si>
  <si>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</si>
  <si>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</si>
  <si>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</si>
  <si>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</si>
  <si>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</si>
  <si>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</si>
  <si>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</si>
  <si>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</si>
  <si>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</si>
  <si>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</si>
  <si>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</si>
  <si>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</si>
  <si>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</si>
  <si>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</si>
  <si>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site is located inside Aramco and access not available</t>
  </si>
  <si>
    <t xml:space="preserve"> PCM-20250215-00000830 </t>
  </si>
  <si>
    <t>LTE site still down and  site located in aramco area access issue need special permission</t>
  </si>
  <si>
    <t>PCM-20251206-00000468</t>
  </si>
  <si>
    <t>50 mins</t>
  </si>
  <si>
    <t>PCM-20251206-00000452</t>
  </si>
  <si>
    <t>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</si>
  <si>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</si>
  <si>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</si>
  <si>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</si>
  <si>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</si>
  <si>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</si>
  <si>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</si>
  <si>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</si>
  <si>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</si>
  <si>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</si>
  <si>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</si>
  <si>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TT-20251206-00057</t>
  </si>
  <si>
    <t>EM team on the way: ETA 15 min</t>
  </si>
  <si>
    <t>PCM-20251206-00000439</t>
  </si>
  <si>
    <t xml:space="preserve">ETA 60 MIN </t>
  </si>
  <si>
    <t>PCM-20251206-00000495</t>
  </si>
  <si>
    <t xml:space="preserve">ETA 100 MIN </t>
  </si>
  <si>
    <t>TT-20251206-00536</t>
  </si>
  <si>
    <t xml:space="preserve">ETA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</si>
</sst>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8" totalsRowShown="0" headerRowDxfId="46" dataDxfId="45" headerRowBorderDxfId="43" tableBorderDxfId="44" totalsRowBorderDxfId="42">
  <autoFilter ref="A1:L1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29" dataDxfId="28" headerRowBorderDxfId="26" tableBorderDxfId="27">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5" totalsRowShown="0" headerRowDxfId="13" tableBorderDxfId="12">
  <autoFilter ref="A1:L41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tabSelected="1" workbookViewId="0">
      <selection activeCell="H5" sqref="H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334.42296527777944</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R1</v>
      </c>
      <c r="C3" s="125">
        <v>1</v>
      </c>
      <c r="D3" s="56" t="s">
        <v>15465</v>
      </c>
      <c r="E3" s="124"/>
      <c r="F3" s="123"/>
      <c r="G3" s="122">
        <f ca="1">IFERROR(NOW()-F3,"-")</f>
        <v>45997.371391203706</v>
      </c>
      <c r="H3" s="123">
        <v>45997.363668981481</v>
      </c>
      <c r="I3" s="125" t="str">
        <f>IFERROR(VLOOKUP(D3,DB!A:F,6,0),"")</f>
        <v>SCECO</v>
      </c>
      <c r="J3" s="125" t="str">
        <f>IFERROR(VLOOKUP(D3,DB!A:G,7,0),"")</f>
        <v>Good+Vandalized</v>
      </c>
      <c r="K3" s="121"/>
      <c r="L3" s="120" t="str">
        <f>IFERROR(VLOOKUP(D3,DB!A:I,9,0),"")</f>
        <v>Latis</v>
      </c>
    </row>
    <row r="4" spans="1:15" ht="15" customHeight="1">
      <c r="A4" s="126"/>
      <c r="B4" s="125" t="str">
        <f>IFERROR(VLOOKUP(D4,DB!A:K,11,0),"")</f>
        <v/>
      </c>
      <c r="C4" s="125"/>
      <c r="D4" s="56"/>
      <c r="E4" s="124"/>
      <c r="F4" s="123"/>
      <c r="G4" s="122">
        <f ca="1">IFERROR(NOW()-F4,"-")</f>
        <v>45997.371391203706</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45997.371391203706</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45997.371391203706</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45997.371391203706</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45997.371391203706</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45997.371391203706</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45997.371391203706</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45997.371391203706</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45997.371391203706</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45997.371391203706</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45997.371391203706</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45997.371391203706</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45997.371391203706</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45997.371391203706</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45997.371391203706</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45997.371391203706</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45997.371391203706</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45997.371391203706</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45997.371391203706</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45997.371391203706</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45997.371391203706</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45997.371391203706</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45997.371391203706</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45997.371391203706</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45997.371391203706</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45997.371391203706</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45997.371391203706</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45997.371391203706</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45997.371391203706</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45997.371391203706</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45997.371391203706</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45997.371391203706</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45997.371391203706</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45997.371391203706</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45997.371391203706</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45997.371391203706</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45997.371391203706</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45997.371391203706</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45997.371391203706</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45997.371391203706</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45997.371391203706</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45997.371391203706</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45997.371391203706</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45997.371391203706</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45997.371391203706</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45997.371391203706</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45997.371391203706</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45997.371391203706</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45997.371391203706</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45997.371391203706</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45997.371391203706</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45997.371391203706</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45997.371391203706</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45997.371391203706</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45997.371391203706</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45997.371391203706</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45997.371391203706</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45997.371391203706</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45997.371391203706</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45997.371391203706</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45997.371391203706</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45997.371391203706</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45997.371391203706</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45997.371391203706</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45997.371391203706</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45997.371391203706</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45997.371391203706</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45997.371391203706</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45997.371391203706</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45997.371391203706</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45997.371391203706</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45997.371391203706</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45997.371391203706</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45997.371391203706</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45997.371391203706</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45997.371391203706</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45997.371391203706</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45997.371391203706</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45997.371391203706</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45997.371391203706</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45997.371391203706</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45997.371391203706</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45997.371391203706</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45997.371391203706</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45997.371391203706</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45997.371391203706</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45997.371391203706</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45997.371391203706</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45997.371391203706</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45997.371391203706</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45997.371391203706</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45997.371391203706</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45997.371391203706</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45997.371391203706</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45997.371391203706</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45997.371391203706</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45997.371391203706</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45997.371391203706</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45997.371391203706</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45997.371391203706</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45997.371391203706</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45997.371391203706</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45997.371391203706</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45997.371391203706</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45997.371391203706</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45997.371391203706</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45997.371391203706</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45997.371391203706</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45997.371391203706</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45997.371391203706</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45997.371391203706</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45997.371391203706</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45997.371391203706</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45997.371391203706</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45997.371391203706</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45997.371391203706</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45997.371391203706</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45997.371391203706</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45997.371391203706</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45997.371391203706</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45997.371391203706</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45997.371391203706</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45997.371391203706</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45997.371391203706</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45997.371391203706</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45997.371391203706</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45997.371391203706</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45997.371391203706</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45997.371391203706</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45997.371391203706</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45997.371391203706</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45997.371391203706</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45997.371391203706</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45997.371391203706</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45997.371391203706</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45997.371391203706</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45997.371391203706</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45997.371391203706</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45997.371391203706</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45997.371391203706</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45997.371391203706</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45997.371391203706</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45997.371391203706</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45997.371391203706</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45997.371391203706</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45997.371391203706</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45997.371391203706</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45997.371391203706</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45997.371391203706</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45997.371391203706</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45997.371391203706</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45997.371391203706</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45997.371391203706</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45997.371391203706</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45997.371391203706</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45997.371391203706</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45997.371391203706</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45997.371391203706</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45997.371391203706</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45997.371391203706</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45997.371391203706</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45997.371391203706</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45997.371391203706</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45997.371391203706</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45997.371391203706</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45997.371391203706</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45997.371391203706</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45997.371391203706</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45997.371391203706</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45997.371391203706</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45997.371391203706</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45997.371391203706</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45997.371391203706</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45997.371391203706</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45997.371391203706</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45997.371391203706</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45997.371391203706</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45997.371391203706</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45997.371391203706</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45997.371391203706</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45997.371391203706</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45997.371391203706</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45997.371391203706</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45997.371391203706</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45997.371391203706</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45997.371391203706</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45997.371391203706</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45997.371391203706</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45997.371391203706</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45997.371391203706</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45997.371391203706</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45997.371391203706</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45997.371391203706</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D95BE465-596D-485C-9092-4A13347C708F}"/>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172.37155324074411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12.983972222224111</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22828</v>
      </c>
      <c r="E5" s="97" t="s">
        <v>39117</v>
      </c>
      <c r="F5" s="98">
        <v>45997.356099537035</v>
      </c>
      <c r="G5" s="99">
        <f ca="1">IFERROR(NOW()-F5,"-")</f>
        <v>1.5291666670236737E-2</v>
      </c>
      <c r="H5" s="98">
        <v>45997.339432870373</v>
      </c>
      <c r="I5" s="18" t="str">
        <f>IFERROR(VLOOKUP(D5,DB!A:F,6,0),"")</f>
        <v>SCECO</v>
      </c>
      <c r="J5" s="18" t="str">
        <f>IFERROR(VLOOKUP(D5,DB!A:G,7,0),"")</f>
        <v>Dead</v>
      </c>
      <c r="K5" s="19" t="s">
        <v>39118</v>
      </c>
      <c r="L5" s="18" t="str">
        <f>IFERROR(VLOOKUP(D5,DB!A:I,9,0),"")</f>
        <v>Latis</v>
      </c>
    </row>
    <row r="6" spans="1:12" ht="31.5" customHeight="1">
      <c r="A6" s="96"/>
      <c r="B6" s="18" t="str">
        <f>IFERROR(VLOOKUP(D6,DB!A:K,11,0),"")</f>
        <v/>
      </c>
      <c r="C6" s="18"/>
      <c r="D6" s="18"/>
      <c r="E6" s="97"/>
      <c r="F6" s="98"/>
      <c r="G6" s="99">
        <f ca="1">IFERROR(NOW()-F6,"-")</f>
        <v>45997.371391203706</v>
      </c>
      <c r="H6" s="98"/>
      <c r="I6" s="18" t="str">
        <f>IFERROR(VLOOKUP(D6,DB!A:F,6,0),"")</f>
        <v/>
      </c>
      <c r="J6" s="18" t="str">
        <f>IFERROR(VLOOKUP(D6,DB!A:G,7,0),"")</f>
        <v/>
      </c>
      <c r="K6" s="19"/>
      <c r="L6" s="18" t="str">
        <f>IFERROR(VLOOKUP(D6,DB!A:I,9,0),"")</f>
        <v/>
      </c>
    </row>
    <row r="7" spans="1:12" ht="31.5" customHeight="1">
      <c r="A7" s="96"/>
      <c r="B7" s="18" t="str">
        <f>IFERROR(VLOOKUP(D7,DB!A:K,11,0),"")</f>
        <v/>
      </c>
      <c r="C7" s="18"/>
      <c r="D7" s="18"/>
      <c r="E7" s="18"/>
      <c r="F7" s="98"/>
      <c r="G7" s="99">
        <f ca="1">IFERROR(NOW()-F7,"-")</f>
        <v>45997.371391203706</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45997.371391203706</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45997.371391203706</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45997.371391203706</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45997.371391203706</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45997.371391203706</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45997.371391203706</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45997.371391203706</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45997.371391203706</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45997.371391203706</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45997.371391203706</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45997.371391203706</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45997.371391203706</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45997.371391203706</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45997.371391203706</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45997.371391203706</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45997.371391203706</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45997.371391203706</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45997.371391203706</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45997.371391203706</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45997.371391203706</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45997.371391203706</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45997.371391203706</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45997.371391203706</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45997.371391203706</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45997.371391203706</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45997.371391203706</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45997.371391203706</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45997.371391203706</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45997.371391203706</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45997.371391203706</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45997.371391203706</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45997.371391203706</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45997.371391203706</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45997.371391203706</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45997.371391203706</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45997.371391203706</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45997.371391203706</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45997.371391203706</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45997.371391203706</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45997.371391203706</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45997.371391203706</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45997.371391203706</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45997.371391203706</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45997.371391203706</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45997.371391203706</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45997.371391203706</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45997.371391203706</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45997.371391203706</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45997.371391203706</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45997.371391203706</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45997.371391203706</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45997.371391203706</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45997.371391203706</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45997.371391203706</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45997.371391203706</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45997.371391203706</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45997.371391203706</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45997.371391203706</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45997.371391203706</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45997.371391203706</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45997.371391203706</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45997.371391203706</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45997.371391203706</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45997.371391203706</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45997.371391203706</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45997.371391203706</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45997.371391203706</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45997.371391203706</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45997.371391203706</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45997.371391203706</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45997.371391203706</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45997.371391203706</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45997.371391203706</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45997.371391203706</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45997.371391203706</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45997.371391203706</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45997.371391203706</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45997.371391203706</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45997.371391203706</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45997.371391203706</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45997.371391203706</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45997.371391203706</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45997.371391203706</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45997.371391203706</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45997.371391203706</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45997.371391203706</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45997.371391203706</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45997.371391203706</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45997.371391203706</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45997.371391203706</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45997.371391203706</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45997.371391203706</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45997.371391203706</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45997.371391203706</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45997.371391203706</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45997.371391203706</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45997.371391203706</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45997.371391203706</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45997.371391203706</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45997.371391203706</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45997.371391203706</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45997.371391203706</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45997.371391203706</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45997.371391203706</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45997.371391203706</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45997.371391203706</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45997.371391203706</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45997.371391203706</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45997.371391203706</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45997.371391203706</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45997.371391203706</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45997.371391203706</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45997.371391203706</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45997.371391203706</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45997.371391203706</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45997.371391203706</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45997.371391203706</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45997.371391203706</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45997.371391203706</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45997.371391203706</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45997.371391203706</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45997.371391203706</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45997.371391203706</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45997.371391203706</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45997.371391203706</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45997.371391203706</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45997.371391203706</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45997.371391203706</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45997.371391203706</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45997.371391203706</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45997.371391203706</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45997.371391203706</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45997.371391203706</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45997.371391203706</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45997.371391203706</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45997.371391203706</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45997.371391203706</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45997.371391203706</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45997.371391203706</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45997.371391203706</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45997.371391203706</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45997.371391203706</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45997.371391203706</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45997.371391203706</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45997.371391203706</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45997.371391203706</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45997.371391203706</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45997.371391203706</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45997.371391203706</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45997.371391203706</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45997.371391203706</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45997.371391203706</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45997.371391203706</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45997.371391203706</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45997.371391203706</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45997.371391203706</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45997.371391203706</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45997.371391203706</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45997.371391203706</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45997.371391203706</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45997.371391203706</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45997.371391203706</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45997.371391203706</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45997.371391203706</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45997.371391203706</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45997.371391203706</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45997.371391203706</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45997.371391203706</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45997.371391203706</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45997.371391203706</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45997.371391203706</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45997.371391203706</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45997.371391203706</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45997.371391203706</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45997.371391203706</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45997.371391203706</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45997.371391203706</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45997.371391203706</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45997.371391203706</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45997.371391203706</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45997.371391203706</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45997.371391203706</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45997.371391203706</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45997.371391203706</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45997.371391203706</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45997.371391203706</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45997.371391203706</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45997.371391203706</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45997.371391203706</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45997.371391203706</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45997.371391203706</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45997.371391203706</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45997.371391203706</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45997.371391203706</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45997.371391203706</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45997.371391203706</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45997.371391203706</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45997.371391203706</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45997.371391203706</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45997.371391203706</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45997.371391203706</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45997.371391203706</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45997.371391203706</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45997.371391203706</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45997.371391203706</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45997.371391203706</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45997.371391203706</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45997.371391203706</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45997.371391203706</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45997.371391203706</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45997.371391203706</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45997.371391203706</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45997.371391203706</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45997.371391203706</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45997.371391203706</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45997.371391203706</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45997.371391203706</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45997.371391203706</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45997.371391203706</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45997.371391203706</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45997.371391203706</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45997.371391203706</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45997.371391203706</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45997.371391203706</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45997.371391203706</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45997.371391203706</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45997.371391203706</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45997.371391203706</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45997.371391203706</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45997.371391203706</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45997.371391203706</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45997.371391203706</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45997.371391203706</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45997.371391203706</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45997.371391203706</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45997.371391203706</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45997.371391203706</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45997.371391203706</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45997.371391203706</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45997.371391203706</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45997.371391203706</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45997.371391203706</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45997.371391203706</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45997.371391203706</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45997.371391203706</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45997.371391203706</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45997.371391203706</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45997.371391203706</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45997.371391203706</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45997.371391203706</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45997.371391203706</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45997.371391203706</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45997.371391203706</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45997.371391203706</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45997.371391203706</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45997.371391203706</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45997.371391203706</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45997.371391203706</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45997.371391203706</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45997.371391203706</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45997.371391203706</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45997.371391203706</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45997.371391203706</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45997.371391203706</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45997.371391203706</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45997.371391203706</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45997.371391203706</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45997.371391203706</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45997.371391203706</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45997.371391203706</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45997.371391203706</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45997.371391203706</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45997.371391203706</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45997.371391203706</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45997.371391203706</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45997.371391203706</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45997.371391203706</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45997.371391203706</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45997.371391203706</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45997.371391203706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45997.371391203706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45997.371391203706</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45997.371391203706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45997.371391203706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45997.371391203706</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45997.371391203706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45997.371391203706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45997.371391203706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45997.371391203706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45997.371391203706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45997.371391203706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45997.371391203706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45997.371391203706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45997.371391203706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45997.371391203706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45997.371391203706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45997.371391203706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45997.371391203706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45997.371391203706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45997.371391203706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45997.371391203706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45997.371391203706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45997.371391203706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45997.371391203706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45997.371391203706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45997.371391203706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45997.371391203706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45997.371391203706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45997.371391203706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45997.371391203706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45997.371391203706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45997.371391203706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45997.371391203706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45997.371391203706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45997.371391203706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45997.371391203706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45997.371391203706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45997.371391203706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45997.371391203706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45997.371391203706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45997.371391203706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45997.371391203706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45997.371391203706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45997.371391203706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45997.371391203706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45997.371391203706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45997.371391203706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45997.371391203706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45997.371391203706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45997.371391203706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45997.371391203706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45997.371391203706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45997.371391203706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45997.371391203706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45997.371391203706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45997.371391203706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45997.371391203706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45997.371391203706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45997.371391203706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45997.371391203706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45997.371391203706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45997.371391203706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45997.371391203706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45997.371391203706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45997.371391203706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45997.371391203706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45997.371391203706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45997.371391203706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45997.371391203706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45997.371391203706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45997.371391203706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45997.371391203706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45997.371391203706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45997.371391203706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45997.371391203706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45997.371391203706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45997.371391203706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45997.371391203706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45997.371391203706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45997.371391203706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45997.371391203706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45997.371391203706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45997.371391203706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45997.371391203706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45997.371391203706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45997.371391203706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45997.371391203706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45997.371391203706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45997.371391203706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45997.371391203706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45997.371391203706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45997.371391203706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45997.371391203706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45997.371391203706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45997.371391203706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45997.371391203706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45997.371391203706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45997.371391203706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45997.371391203706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45997.371391203706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45997.371391203706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45997.371391203706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45997.371391203706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45997.371391203706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45997.371391203706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45997.371391203706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45997.371391203706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45997.371391203706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45997.371391203706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45997.371391203706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45997.371391203706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45997.371391203706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45997.371391203706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45997.371391203706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45997.371391203706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45997.371391203706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45997.371391203706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45997.371391203706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45997.371391203706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45997.371391203706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45997.371391203706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45997.371391203706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45997.371391203706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45997.371391203706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45997.371391203706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45997.371391203706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45997.371391203706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45997.371391203706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45997.371391203706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45997.371391203706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45997.371391203706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45997.371391203706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45997.371391203706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45997.371391203706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45997.371391203706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45997.371391203706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45997.371391203706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45997.371391203706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45997.371391203706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45997.371391203706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45997.371391203706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45997.371391203706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45997.371391203706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45997.371391203706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45997.371391203706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45997.371391203706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45997.371391203706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45997.371391203706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45997.371391203706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45997.371391203706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45997.371391203706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45997.371391203706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45997.371391203706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45997.371391203706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45997.371391203706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45997.371391203706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45997.371391203706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45997.371391203706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45997.371391203706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45997.371391203706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45997.371391203706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45997.371391203706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45997.371391203706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45997.371391203706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45997.371391203706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45997.371391203706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45997.371391203706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45997.371391203706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45997.371391203706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45997.371391203706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45997.371391203706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45997.371391203706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45997.371391203706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45997.371391203706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45997.371391203706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45997.371391203706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45997.371391203706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45997.371391203706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45997.371391203706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45997.371391203706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45997.371391203706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45997.371391203706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45997.371391203706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45997.371391203706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45997.371391203706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45997.371391203706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45997.371391203706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45997.371391203706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45997.371391203706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45997.371391203706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45997.371391203706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45997.371391203706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45997.371391203706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45997.371391203706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45997.371391203706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45997.371391203706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45997.371391203706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45997.371391203706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45997.371391203706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45997.371391203706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45997.371391203706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45997.371391203706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45997.371391203706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45997.371391203706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45997.371391203706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45997.371391203706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45997.371391203706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45997.371391203706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45997.371391203706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45997.371391203706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45997.371391203706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45997.371391203706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45997.371391203706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45997.371391203706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45997.371391203706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45997.371391203706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45997.371391203706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45997.371391203706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45997.371391203706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45997.371391203706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45997.371391203706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45997.371391203706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45997.371391203706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45997.371391203706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45997.371391203706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45997.371391203706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45997.371391203706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45997.371391203706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45997.371391203706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45997.371391203706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45997.371391203706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45997.371391203706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45997.371391203706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45997.371391203706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45997.371391203706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45997.371391203706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45997.371391203706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45997.371391203706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45997.371391203706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45997.371391203706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45997.371391203706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45997.371391203706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45997.371391203706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45997.371391203706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45997.371391203706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45997.371391203706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45997.371391203706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45997.371391203706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45997.371391203706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45997.371391203706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45997.371391203706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45997.371391203706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45997.371391203706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45997.371391203706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45997.371391203706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45997.371391203706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45997.371391203706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45997.371391203706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45997.371391203706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45997.371391203706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45997.371391203706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45997.371391203706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45997.371391203706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45997.371391203706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45997.371391203706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45997.371391203706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45997.371391203706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45997.371391203706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45997.371391203706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45997.371391203706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45997.371391203706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45997.371391203706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45997.371391203706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45997.371391203706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45997.371391203706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45997.371391203706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45997.371391203706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45997.371391203706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45997.371391203706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45997.371391203706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45997.371391203706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45997.371391203706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45997.371391203706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45997.371391203706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45997.371391203706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45997.371391203706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45997.371391203706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45997.371391203706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45997.371391203706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45997.371391203706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45997.371391203706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45997.371391203706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45997.371391203706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45997.371391203706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45997.371391203706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45997.371391203706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45997.371391203706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45997.371391203706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45997.371391203706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45997.371391203706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45997.371391203706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45997.371391203706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45997.371391203706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45997.371391203706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45997.371391203706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45997.371391203706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45997.371391203706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45997.371391203706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45997.371391203706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45997.371391203706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45997.371391203706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45997.371391203706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45997.371391203706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45997.371391203706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45997.371391203706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45997.371391203706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45997.371391203706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45997.371391203706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45997.371391203706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45997.371391203706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45997.371391203706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45997.371391203706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45997.371391203706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45997.371391203706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45997.371391203706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45997.371391203706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45997.371391203706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45997.371391203706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45997.371391203706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45997.371391203706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45997.371391203706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45997.371391203706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45997.371391203706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45997.371391203706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45997.371391203706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45997.371391203706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45997.371391203706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45997.371391203706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45997.371391203706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45997.371391203706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45997.371391203706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45997.371391203706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45997.371391203706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45997.371391203706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45997.371391203706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45997.371391203706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45997.371391203706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45997.371391203706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45997.371391203706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45997.371391203706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45997.371391203706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45997.371391203706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45997.371391203706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45997.371391203706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45997.371391203706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45997.371391203706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45997.371391203706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45997.371391203706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45997.371391203706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45997.371391203706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45997.371391203706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45997.371391203706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45997.371391203706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45997.371391203706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45997.371391203706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45997.371391203706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45997.371391203706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45997.371391203706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45997.371391203706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45997.371391203706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45997.371391203706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45997.371391203706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45997.371391203706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45997.371391203706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45997.371391203706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45997.371391203706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45997.371391203706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45997.371391203706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45997.371391203706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45997.371391203706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45997.371391203706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45997.371391203706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45997.371391203706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45997.371391203706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45997.371391203706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45997.371391203706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45997.371391203706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45997.371391203706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45997.371391203706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45997.371391203706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45997.371391203706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45997.371391203706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45997.371391203706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45997.371391203706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45997.371391203706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45997.371391203706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45997.371391203706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45997.371391203706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45997.371391203706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45997.371391203706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45997.371391203706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45997.371391203706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45997.371391203706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45997.371391203706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45997.371391203706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45997.371391203706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45997.371391203706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45997.371391203706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45997.371391203706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45997.371391203706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45997.371391203706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45997.371391203706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45997.371391203706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45997.371391203706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45997.371391203706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45997.371391203706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45997.371391203706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45997.371391203706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45997.371391203706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45997.371391203706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45997.371391203706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45997.371391203706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45997.371391203706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45997.371391203706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45997.371391203706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45997.371391203706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45997.371391203706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45997.371391203706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45997.371391203706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45997.371391203706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45997.371391203706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45997.371391203706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45997.371391203706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45997.371391203706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45997.371391203706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45997.371391203706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45997.371391203706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45997.371391203706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45997.371391203706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45997.371391203706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45997.371391203706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45997.371391203706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45997.371391203706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45997.371391203706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45997.371391203706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45997.371391203706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45997.371391203706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45997.371391203706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45997.371391203706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45997.371391203706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45997.371391203706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45997.371391203706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45997.371391203706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45997.371391203706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45997.371391203706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45997.371391203706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45997.371391203706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45997.371391203706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45997.371391203706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45997.371391203706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45997.371391203706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45997.371391203706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45997.371391203706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45997.371391203706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45997.371391203706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45997.371391203706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45997.371391203706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45997.371391203706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45997.371391203706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45997.371391203706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45997.371391203706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45997.371391203706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45997.371391203706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45997.371391203706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45997.371391203706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45997.371391203706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45997.371391203706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45997.371391203706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45997.371391203706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45997.371391203706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45997.371391203706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45997.371391203706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45997.371391203706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45997.371391203706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45997.371391203706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45997.371391203706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45997.371391203706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45997.371391203706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45997.371391203706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45997.371391203706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45997.371391203706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45997.371391203706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45997.371391203706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45997.371391203706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45997.371391203706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45997.371391203706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45997.371391203706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45997.371391203706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45997.371391203706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45997.371391203706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45997.371391203706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45997.371391203706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45997.371391203706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45997.371391203706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45997.371391203706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45997.371391203706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45997.371391203706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45997.371391203706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45997.371391203706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45997.371391203706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45997.371391203706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45997.371391203706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45997.371391203706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45997.371391203706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45997.371391203706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45997.371391203706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45997.371391203706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45997.371391203706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45997.371391203706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45997.371391203706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45997.371391203706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45997.371391203706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45997.371391203706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45997.371391203706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45997.371391203706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45997.371391203706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45997.371391203706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45997.371391203706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45997.371391203706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45997.371391203706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45997.371391203706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45997.371391203706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45997.371391203706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45997.371391203706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45997.371391203706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45997.371391203706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45997.371391203706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45997.371391203706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45997.371391203706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45997.371391203706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45997.371391203706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45997.371391203706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45997.371391203706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45997.371391203706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45997.371391203706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45997.371391203706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45997.371391203706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45997.371391203706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45997.371391203706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45997.371391203706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45997.371391203706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45997.371391203706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45997.371391203706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45997.371391203706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45997.371391203706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45997.371391203706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45997.371391203706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45997.371391203706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45997.371391203706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45997.371391203706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45997.371391203706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45997.371391203706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45997.371391203706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45997.371391203706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45997.371391203706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45997.371391203706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45997.371391203706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45997.371391203706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45997.371391203706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45997.371391203706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45997.371391203706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45997.371391203706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45997.371391203706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45997.371391203706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45997.371391203706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45997.371391203706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45997.371391203706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45997.371391203706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45997.371391203706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45997.371391203706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45997.371391203706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45997.371391203706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45997.371391203706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45997.371391203706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45997.371391203706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45997.371391203706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45997.371391203706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45997.371391203706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45997.371391203706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45997.371391203706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45997.371391203706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45997.371391203706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45997.371391203706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45997.371391203706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45997.371391203706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45997.371391203706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45997.371391203706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45997.371391203706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45997.371391203706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45997.371391203706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45997.371391203706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45997.371391203706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45997.371391203706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45997.371391203706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45997.371391203706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45997.371391203706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45997.371391203706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45997.371391203706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45997.371391203706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45997.371391203706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45997.371391203706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45997.371391203706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45997.371391203706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45997.371391203706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45997.371391203706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45997.371391203706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45997.371391203706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45997.371391203706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45997.371391203706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45997.371391203706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45997.371391203706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45997.371391203706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45997.371391203706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45997.371391203706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45997.371391203706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45997.371391203706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45997.371391203706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45997.371391203706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45997.371391203706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45997.371391203706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45997.371391203706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45997.371391203706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45997.371391203706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45997.371391203706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45997.371391203706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45997.371391203706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45997.371391203706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45997.371391203706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45997.371391203706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45997.371391203706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45997.371391203706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45997.371391203706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45997.371391203706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45997.371391203706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45997.371391203706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45997.371391203706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45997.371391203706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45997.371391203706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45997.371391203706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45997.371391203706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45997.371391203706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45997.371391203706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45997.371391203706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45997.371391203706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45997.371391203706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45997.371391203706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45997.371391203706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45997.371391203706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45997.371391203706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45997.371391203706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45997.371391203706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45997.371391203706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45997.371391203706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45997.371391203706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45997.371391203706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45997.371391203706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45997.371391203706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45997.371391203706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45997.371391203706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45997.371391203706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45997.371391203706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45997.371391203706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45997.371391203706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45997.371391203706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45997.371391203706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45997.371391203706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45997.371391203706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45997.371391203706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45997.371391203706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45997.371391203706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45997.371391203706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45997.371391203706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45997.371391203706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45997.371391203706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45997.371391203706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45997.371391203706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45997.371391203706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45997.371391203706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45997.371391203706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45997.371391203706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45997.371391203706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45997.371391203706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45997.371391203706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45997.371391203706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45997.371391203706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45997.371391203706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45997.371391203706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45997.371391203706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45997.371391203706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45997.371391203706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45997.371391203706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45997.371391203706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45997.371391203706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45997.371391203706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45997.371391203706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45997.371391203706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45997.371391203706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45997.371391203706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45997.371391203706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45997.371391203706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45997.371391203706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45997.371391203706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45997.371391203706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45997.371391203706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45997.371391203706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45997.371391203706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45997.371391203706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45997.371391203706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45997.371391203706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45997.371391203706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45997.371391203706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45997.371391203706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45997.371391203706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45997.371391203706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45997.371391203706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45997.371391203706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45997.371391203706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45997.371391203706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45997.371391203706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45997.371391203706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45997.371391203706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45997.371391203706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45997.371391203706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45997.371391203706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45997.371391203706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45997.371391203706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45997.371391203706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45997.371391203706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45997.371391203706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45997.371391203706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45997.371391203706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45997.371391203706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45997.371391203706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45997.371391203706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45997.371391203706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45997.371391203706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45997.371391203706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45997.371391203706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45997.371391203706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45997.371391203706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45997.371391203706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45997.371391203706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45997.371391203706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45997.371391203706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45997.371391203706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45997.371391203706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45997.371391203706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45997.371391203706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45997.371391203706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45997.371391203706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45997.371391203706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45997.371391203706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45997.371391203706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45997.371391203706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45997.371391203706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45997.371391203706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45997.371391203706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45997.371391203706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45997.371391203706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45997.371391203706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45997.371391203706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45997.371391203706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45997.371391203706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45997.371391203706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45997.371391203706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45997.371391203706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45997.371391203706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45997.371391203706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45997.371391203706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45997.371391203706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45997.371391203706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45997.371391203706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45997.371391203706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45997.371391203706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45997.371391203706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45997.371391203706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45997.371391203706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45997.371391203706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45997.371391203706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45997.371391203706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45997.371391203706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45997.371391203706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45997.371391203706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45997.371391203706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45997.371391203706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45997.371391203706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45997.371391203706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45997.371391203706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45997.371391203706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45997.371391203706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45997.371391203706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45997.371391203706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45997.371391203706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45997.371391203706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45997.371391203706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45997.371391203706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45997.371391203706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45997.371391203706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45997.371391203706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45997.371391203706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45997.371391203706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45997.371391203706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45997.371391203706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45997.371391203706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45997.371391203706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45997.371391203706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45997.371391203706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45997.371391203706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45997.371391203706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45997.371391203706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45997.371391203706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45997.371391203706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45997.371391203706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45997.371391203706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45997.371391203706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45997.371391203706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45997.371391203706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45997.371391203706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45997.371391203706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45997.371391203706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45997.371391203706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45997.371391203706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45997.371391203706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45997.371391203706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45997.371391203706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45997.371391203706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45997.371391203706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45997.371391203706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45997.371391203706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45997.371391203706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45997.371391203706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45997.371391203706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45997.371391203706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45997.371391203706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45997.371391203706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45997.371391203706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45997.371391203706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45997.371391203706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45997.371391203706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45997.371391203706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45997.371391203706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45997.371391203706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45997.371391203706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45997.371391203706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45997.371391203706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45997.371391203706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45997.371391203706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45997.371391203706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45997.371391203706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45997.371391203706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45997.371391203706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45997.371391203706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45997.371391203706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45997.371391203706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45997.371391203706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45997.371391203706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45997.371391203706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45997.371391203706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45997.371391203706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45997.371391203706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45997.371391203706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45997.371391203706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45997.371391203706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45997.371391203706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45997.371391203706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45997.371391203706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45997.371391203706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45997.371391203706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45997.371391203706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45997.371391203706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45997.371391203706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45997.371391203706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45997.371391203706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45997.371391203706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45997.371391203706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45997.371391203706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45997.371391203706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45997.371391203706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45997.371391203706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45997.371391203706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45997.371391203706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45997.371391203706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45997.371391203706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45997.371391203706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45997.371391203706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45997.371391203706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45997.371391203706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45997.371391203706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45997.371391203706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45997.371391203706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45997.371391203706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45997.371391203706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45997.371391203706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45997.371391203706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45997.371391203706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45997.371391203706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45997.371391203706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45997.371391203706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45997.371391203706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45997.371391203706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45997.371391203706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45997.371391203706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45997.371391203706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45997.371391203706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45997.371391203706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45997.371391203706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45997.371391203706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45997.371391203706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45997.371391203706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45997.371391203706</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293.89067361110938</v>
      </c>
      <c r="H2" s="91">
        <v>45703.474768518521</v>
      </c>
      <c r="I2" s="91" t="str">
        <f>IFERROR(VLOOKUP(D2,DB!A:F,6,0),"")</f>
        <v>SCECO</v>
      </c>
      <c r="J2" s="91" t="str">
        <f>IFERROR(VLOOKUP(D2,DB!A:G,7,0),"")</f>
        <v>Dead</v>
      </c>
      <c r="K2" s="93" t="s">
        <v>39120</v>
      </c>
      <c r="L2" s="87" t="str">
        <f>IFERROR(VLOOKUP(D2,DB!A:I,9,0),"")</f>
        <v>Latis</v>
      </c>
    </row>
    <row r="3" spans="1:16" ht="15" customHeight="1">
      <c r="A3" s="108" t="s">
        <v>39121</v>
      </c>
      <c r="B3" s="108" t="str">
        <f>IFERROR(VLOOKUP(D3,DB!A:K,11,0),"")</f>
        <v>R4</v>
      </c>
      <c r="C3" s="89">
        <v>2</v>
      </c>
      <c r="D3" s="87" t="s">
        <v>34995</v>
      </c>
      <c r="E3" s="90" t="s">
        <v>39106</v>
      </c>
      <c r="F3" s="91">
        <v>45997.34443287037</v>
      </c>
      <c r="G3" s="92">
        <f t="shared" ref="G3:G4" ca="1" si="0">IFERROR(NOW()-F3,"")</f>
        <v>2.6958333335642237E-2</v>
      </c>
      <c r="H3" s="91">
        <v>45997.334386574075</v>
      </c>
      <c r="I3" s="108" t="str">
        <f>IFERROR(VLOOKUP(D3,DB!A:F,6,0),"")</f>
        <v>SCECO</v>
      </c>
      <c r="J3" s="108" t="str">
        <f>IFERROR(VLOOKUP(D3,DB!A:G,7,0),"")</f>
        <v>Vandalized</v>
      </c>
      <c r="K3" s="93" t="s">
        <v>39122</v>
      </c>
      <c r="L3" s="87" t="str">
        <f>IFERROR(VLOOKUP(D3,DB!A:I,9,0),"")</f>
        <v>Latis</v>
      </c>
    </row>
    <row r="4" spans="1:16" ht="15" customHeight="1">
      <c r="A4" s="108" t="s">
        <v>39123</v>
      </c>
      <c r="B4" s="108" t="str">
        <f>IFERROR(VLOOKUP(D4,DB!A:K,11,0),"")</f>
        <v>R4</v>
      </c>
      <c r="C4" s="89">
        <v>1</v>
      </c>
      <c r="D4" s="87" t="s">
        <v>38756</v>
      </c>
      <c r="E4" s="90" t="s">
        <v>39106</v>
      </c>
      <c r="F4" s="91">
        <v>45997.335173611114</v>
      </c>
      <c r="G4" s="92">
        <f t="shared" ca="1" si="0"/>
        <v>3.6217592591128778E-2</v>
      </c>
      <c r="H4" s="91">
        <v>45997.350798611114</v>
      </c>
      <c r="I4" s="108" t="str">
        <f>IFERROR(VLOOKUP(D4,DB!A:F,6,0),"")</f>
        <v>Generator-SG</v>
      </c>
      <c r="J4" s="108" t="str">
        <f>IFERROR(VLOOKUP(D4,DB!A:G,7,0),"")</f>
        <v>In progress</v>
      </c>
      <c r="K4" s="93" t="s">
        <v>39124</v>
      </c>
      <c r="L4" s="87" t="str">
        <f>IFERROR(VLOOKUP(D4,DB!A:I,9,0),"")</f>
        <v>Latis</v>
      </c>
    </row>
    <row r="5" spans="1:16" ht="15" customHeight="1">
      <c r="A5" s="108"/>
      <c r="B5" s="108" t="str">
        <f>IFERROR(VLOOKUP(D5,DB!A:K,11,0),"")</f>
        <v/>
      </c>
      <c r="C5" s="89"/>
      <c r="D5" s="87"/>
      <c r="E5" s="90"/>
      <c r="F5" s="91"/>
      <c r="G5" s="92">
        <f t="shared" ref="G5:G68" ca="1" si="1">IFERROR(NOW()-F5,"")</f>
        <v>45997.371391203706</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1"/>
        <v>45997.371391203706</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1"/>
        <v>45997.371391203706</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1"/>
        <v>45997.371391203706</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1"/>
        <v>45997.371391203706</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45997.371391203706</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45997.371391203706</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45997.371391203706</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45997.371391203706</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45997.371391203706</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45997.371391203706</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45997.371391203706</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45997.371391203706</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45997.371391203706</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45997.371391203706</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45997.371391203706</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45997.371391203706</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45997.371391203706</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45997.371391203706</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45997.371391203706</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45997.371391203706</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45997.371391203706</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45997.371391203706</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45997.371391203706</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45997.371391203706</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45997.371391203706</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45997.371391203706</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45997.371391203706</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45997.371391203706</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45997.371391203706</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45997.371391203706</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45997.371391203706</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45997.371391203706</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45997.371391203706</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45997.371391203706</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45997.371391203706</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45997.371391203706</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45997.371391203706</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45997.371391203706</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45997.371391203706</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45997.371391203706</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45997.371391203706</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45997.371391203706</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45997.371391203706</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45997.371391203706</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45997.371391203706</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45997.371391203706</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45997.371391203706</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45997.371391203706</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45997.371391203706</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45997.371391203706</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45997.371391203706</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45997.371391203706</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45997.371391203706</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45997.371391203706</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45997.371391203706</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45997.371391203706</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45997.371391203706</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45997.371391203706</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45997.371391203706</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45997.371391203706</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45997.371391203706</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45997.371391203706</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45997.371391203706</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ref="G69:G132" ca="1" si="2">IFERROR(NOW()-F69,"")</f>
        <v>45997.371391203706</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2"/>
        <v>45997.371391203706</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2"/>
        <v>45997.371391203706</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2"/>
        <v>45997.371391203706</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2"/>
        <v>45997.371391203706</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45997.371391203706</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45997.371391203706</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45997.371391203706</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45997.371391203706</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45997.371391203706</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45997.371391203706</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45997.371391203706</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45997.371391203706</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45997.371391203706</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45997.371391203706</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45997.371391203706</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45997.371391203706</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45997.371391203706</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45997.371391203706</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45997.371391203706</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45997.371391203706</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45997.371391203706</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45997.371391203706</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45997.371391203706</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45997.371391203706</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45997.371391203706</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45997.371391203706</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45997.371391203706</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45997.371391203706</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45997.371391203706</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45997.371391203706</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45997.371391203706</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45997.371391203706</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45997.371391203706</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45997.371391203706</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45997.371391203706</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45997.371391203706</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45997.371391203706</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45997.371391203706</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45997.371391203706</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45997.371391203706</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45997.371391203706</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45997.371391203706</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45997.371391203706</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45997.371391203706</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45997.371391203706</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45997.371391203706</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45997.371391203706</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45997.371391203706</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45997.371391203706</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45997.371391203706</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45997.371391203706</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45997.371391203706</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45997.371391203706</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45997.371391203706</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45997.371391203706</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45997.371391203706</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45997.371391203706</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45997.371391203706</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45997.371391203706</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45997.371391203706</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45997.371391203706</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45997.371391203706</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45997.371391203706</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ref="G133:G178" ca="1" si="3">IFERROR(NOW()-F133,"")</f>
        <v>45997.371391203706</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3"/>
        <v>45997.371391203706</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3"/>
        <v>45997.371391203706</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3"/>
        <v>45997.371391203706</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3"/>
        <v>45997.371391203706</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45997.371391203706</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45997.371391203706</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45997.371391203706</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45997.371391203706</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45997.371391203706</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45997.371391203706</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45997.371391203706</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45997.371391203706</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45997.371391203706</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45997.371391203706</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45997.371391203706</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45997.371391203706</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45997.371391203706</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45997.371391203706</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45997.371391203706</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45997.371391203706</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45997.371391203706</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45997.371391203706</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45997.371391203706</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45997.371391203706</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45997.371391203706</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45997.371391203706</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45997.371391203706</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45997.371391203706</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45997.371391203706</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45997.371391203706</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45997.371391203706</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45997.371391203706</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45997.371391203706</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45997.371391203706</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45997.371391203706</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45997.371391203706</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45997.371391203706</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45997.371391203706</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45997.371391203706</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45997.371391203706</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45997.371391203706</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45997.371391203706</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45997.371391203706</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45997.371391203706</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45997.371391203706</v>
      </c>
      <c r="H178" s="91"/>
      <c r="I178" s="108" t="str">
        <f>IFERROR(VLOOKUP(D178,DB!A:F,6,0),"")</f>
        <v/>
      </c>
      <c r="J178" s="108" t="str">
        <f>IFERROR(VLOOKUP(D178,DB!A:G,7,0),"")</f>
        <v/>
      </c>
      <c r="K178" s="93"/>
      <c r="L178" s="87" t="str">
        <f>IFERROR(VLOOKUP(D178,DB!A:I,9,0),"")</f>
        <v/>
      </c>
    </row>
  </sheetData>
  <dataValidations count="2">
    <dataValidation allowBlank="1" showInputMessage="1" showErrorMessage="1" sqref="E1" xr:uid="{A4F81451-56CC-4543-9497-104C4E44EE4B}"/>
    <dataValidation type="list" allowBlank="1" showInputMessage="1" showErrorMessage="1" sqref="E2:E1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6"/>
  <sheetViews>
    <sheetView workbookViewId="0">
      <selection activeCell="D6" sqref="D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39125</v>
      </c>
      <c r="B2" s="37" t="str">
        <f>IFERROR(VLOOKUP(D2,DB!A:K,11,0),"")</f>
        <v>R5</v>
      </c>
      <c r="C2" s="37">
        <v>3</v>
      </c>
      <c r="D2" s="101" t="s">
        <v>36085</v>
      </c>
      <c r="E2" s="37" t="s">
        <v>39106</v>
      </c>
      <c r="F2" s="38">
        <v>45891.832060185188</v>
      </c>
      <c r="G2" s="103">
        <f ca="1">IFERROR(NOW()-F2,"")</f>
        <v>105.53933101851726</v>
      </c>
      <c r="H2" s="38">
        <v>45891.790393518517</v>
      </c>
      <c r="I2" s="37" t="str">
        <f>IFERROR(VLOOKUP(D2,DB!A:F,6,0),"")</f>
        <v>Generator-SG</v>
      </c>
      <c r="J2" s="37" t="str">
        <f>IFERROR(VLOOKUP(D2,DB!A:G,7,0),"")</f>
        <v>Vandalized</v>
      </c>
      <c r="K2" s="37" t="s">
        <v>39126</v>
      </c>
      <c r="L2" s="37" t="str">
        <f>IFERROR(VLOOKUP(D2,DB!A:I,9,0),"")</f>
        <v>Latis</v>
      </c>
      <c r="M2" s="100"/>
    </row>
    <row r="3" spans="1:13" s="39" customFormat="1" ht="30.75">
      <c r="A3" s="37" t="s">
        <v>39127</v>
      </c>
      <c r="B3" s="37" t="str">
        <f>IFERROR(VLOOKUP(D3,DB!A:K,11,0),"")</f>
        <v>R5</v>
      </c>
      <c r="C3" s="37">
        <v>1</v>
      </c>
      <c r="D3" s="37" t="s">
        <v>33407</v>
      </c>
      <c r="E3" s="37" t="s">
        <v>39109</v>
      </c>
      <c r="F3" s="38">
        <v>45926.188877314817</v>
      </c>
      <c r="G3" s="103">
        <f t="shared" ref="G3" ca="1" si="0">IFERROR(NOW()-F3,"")</f>
        <v>71.182513888888934</v>
      </c>
      <c r="H3" s="38">
        <v>45926.158159722225</v>
      </c>
      <c r="I3" s="37" t="str">
        <f>IFERROR(VLOOKUP(D3,DB!A:F,6,0),"")</f>
        <v>SCECO</v>
      </c>
      <c r="J3" s="37" t="str">
        <f>IFERROR(VLOOKUP(D3,DB!A:G,7,0),"")</f>
        <v>Good</v>
      </c>
      <c r="K3" s="37" t="s">
        <v>39128</v>
      </c>
      <c r="L3" s="37" t="str">
        <f>IFERROR(VLOOKUP(D3,DB!A:I,9,0),"")</f>
        <v>Latis</v>
      </c>
      <c r="M3" s="100"/>
    </row>
    <row r="4" spans="1:13" s="39" customFormat="1" ht="45.75" customHeight="1">
      <c r="A4" s="104" t="s">
        <v>39129</v>
      </c>
      <c r="B4" s="104" t="str">
        <f>IFERROR(VLOOKUP(D4,DB!A:K,11,0),"")</f>
        <v>R5</v>
      </c>
      <c r="C4" s="104">
        <v>1</v>
      </c>
      <c r="D4" s="104" t="s">
        <v>34832</v>
      </c>
      <c r="E4" s="104" t="s">
        <v>39109</v>
      </c>
      <c r="F4" s="105">
        <v>45948.661111111112</v>
      </c>
      <c r="G4" s="106">
        <f t="shared" ref="G4" ca="1" si="1">IFERROR(NOW()-F4,"")</f>
        <v>48.710280092593166</v>
      </c>
      <c r="H4" s="105">
        <v>45948.661111111112</v>
      </c>
      <c r="I4" s="104" t="str">
        <f>IFERROR(VLOOKUP(D4,DB!A:F,6,0),"")</f>
        <v>SCECO</v>
      </c>
      <c r="J4" s="104" t="str">
        <f>IFERROR(VLOOKUP(D4,DB!A:G,7,0),"")</f>
        <v>Dead</v>
      </c>
      <c r="K4" s="104" t="s">
        <v>39130</v>
      </c>
      <c r="L4" s="104" t="str">
        <f>IFERROR(VLOOKUP(D4,DB!A:I,9,0),"")</f>
        <v>Latis</v>
      </c>
    </row>
    <row r="5" spans="1:13" s="39" customFormat="1" ht="30.75">
      <c r="A5" s="104" t="s">
        <v>39131</v>
      </c>
      <c r="B5" s="104" t="str">
        <f>IFERROR(VLOOKUP(D5,DB!A:K,11,0),"")</f>
        <v>R5</v>
      </c>
      <c r="C5" s="104">
        <v>1</v>
      </c>
      <c r="D5" s="104" t="s">
        <v>36592</v>
      </c>
      <c r="E5" s="104" t="s">
        <v>39106</v>
      </c>
      <c r="F5" s="105">
        <v>45981.373298611114</v>
      </c>
      <c r="G5" s="106">
        <f ca="1">IFERROR(NOW()-F5,"")</f>
        <v>15.998092592592002</v>
      </c>
      <c r="H5" s="133">
        <v>45981.360798611109</v>
      </c>
      <c r="I5" s="104" t="str">
        <f>IFERROR(VLOOKUP(D5,DB!A:F,6,0),"")</f>
        <v>SCECO</v>
      </c>
      <c r="J5" s="104" t="str">
        <f>IFERROR(VLOOKUP(D5,DB!A:G,7,0),"")</f>
        <v>Dead</v>
      </c>
      <c r="K5" s="104" t="s">
        <v>39132</v>
      </c>
      <c r="L5" s="104" t="str">
        <f>IFERROR(VLOOKUP(D5,DB!A:I,9,0),"")</f>
        <v>Latis</v>
      </c>
    </row>
    <row r="6" spans="1:13" ht="23.25" customHeight="1">
      <c r="A6" s="101" t="s">
        <v>39133</v>
      </c>
      <c r="B6" s="37" t="str">
        <f>IFERROR(VLOOKUP(D6,DB!A:K,11,0),"")</f>
        <v>R5</v>
      </c>
      <c r="C6" s="37">
        <v>1</v>
      </c>
      <c r="D6" s="101" t="s">
        <v>37850</v>
      </c>
      <c r="E6" s="37" t="s">
        <v>39106</v>
      </c>
      <c r="F6" s="38">
        <v>45997.107442129629</v>
      </c>
      <c r="G6" s="132">
        <f t="shared" ref="G6:G16" ca="1" si="2">IFERROR(NOW()-F6,"")</f>
        <v>0.26394907407666324</v>
      </c>
      <c r="H6" s="38">
        <v>45997.093553240738</v>
      </c>
      <c r="I6" s="37" t="str">
        <f>IFERROR(VLOOKUP(D6,DB!A:F,6,0),"")</f>
        <v>SCECO</v>
      </c>
      <c r="J6" s="37" t="str">
        <f>IFERROR(VLOOKUP(D6,DB!A:G,7,0),"")</f>
        <v>In progress</v>
      </c>
      <c r="K6" s="101" t="s">
        <v>39134</v>
      </c>
      <c r="L6" s="37" t="str">
        <f>IFERROR(VLOOKUP(D6,DB!A:I,9,0),"")</f>
        <v>Latis</v>
      </c>
    </row>
    <row r="7" spans="1:13">
      <c r="A7" s="101" t="s">
        <v>39135</v>
      </c>
      <c r="B7" s="37" t="str">
        <f>IFERROR(VLOOKUP(D7,DB!A:K,11,0),"")</f>
        <v>R5</v>
      </c>
      <c r="C7" s="37">
        <v>2</v>
      </c>
      <c r="D7" s="37" t="s">
        <v>38223</v>
      </c>
      <c r="E7" s="37" t="s">
        <v>39106</v>
      </c>
      <c r="F7" s="38" t="s">
        <v>24</v>
      </c>
      <c r="G7" s="132" t="str">
        <f t="shared" ca="1" si="2"/>
        <v/>
      </c>
      <c r="H7" s="38">
        <v>45997.337534722225</v>
      </c>
      <c r="I7" s="37" t="str">
        <f>IFERROR(VLOOKUP(D7,DB!A:F,6,0),"")</f>
        <v>SCECO</v>
      </c>
      <c r="J7" s="37" t="str">
        <f>IFERROR(VLOOKUP(D7,DB!A:G,7,0),"")</f>
        <v>Haj Removal</v>
      </c>
      <c r="K7" s="37" t="s">
        <v>39136</v>
      </c>
      <c r="L7" s="37" t="str">
        <f>IFERROR(VLOOKUP(D7,DB!A:I,9,0),"")</f>
        <v>Latis</v>
      </c>
    </row>
    <row r="8" spans="1:13">
      <c r="A8" s="37"/>
      <c r="B8" s="37" t="str">
        <f>IFERROR(VLOOKUP(D8,DB!A:K,11,0),"")</f>
        <v/>
      </c>
      <c r="C8" s="37"/>
      <c r="D8" s="101"/>
      <c r="E8" s="37"/>
      <c r="F8" s="38"/>
      <c r="G8" s="132">
        <f t="shared" ca="1" si="2"/>
        <v>45997.371391203706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45997.371391203706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45997.371391203706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45997.371391203706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45997.371391203706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45997.371391203706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45997.371391203706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45997.371391203706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45997.371391203706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ref="G17:G48" ca="1" si="3">IFERROR(NOW()-F17,"")</f>
        <v>45997.371391203706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45997.371391203706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45997.371391203706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45997.371391203706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45997.371391203706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45997.371391203706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45997.371391203706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45997.371391203706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45997.371391203706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45997.371391203706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45997.371391203706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45997.371391203706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45997.371391203706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45997.371391203706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45997.371391203706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45997.371391203706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45997.371391203706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45997.371391203706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45997.371391203706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45997.371391203706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45997.371391203706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45997.371391203706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45997.371391203706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45997.371391203706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45997.371391203706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45997.371391203706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45997.371391203706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45997.371391203706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45997.371391203706</v>
      </c>
      <c r="H45" s="38"/>
      <c r="I45" s="37" t="str">
        <f>IFERROR(VLOOKUP(D45,DB!A:F,6,0),"")</f>
        <v/>
      </c>
      <c r="J45" s="37" t="str">
        <f>IFERROR(VLOOKUP(D45,DB!A:G,7,0),"")</f>
        <v/>
      </c>
      <c r="K45" s="37"/>
      <c r="L45" s="37" t="str">
        <f>IFERROR(VLOOKUP(D45,DB!A:I,9,0),"")</f>
        <v/>
      </c>
    </row>
    <row r="46" spans="1:12">
      <c r="A46" s="147"/>
      <c r="B46" s="147" t="str">
        <f>IFERROR(VLOOKUP(D46,DB!A:K,11,0),"")</f>
        <v/>
      </c>
      <c r="C46" s="147"/>
      <c r="D46" s="147"/>
      <c r="E46" s="147"/>
      <c r="F46" s="148"/>
      <c r="G46" s="149">
        <f t="shared" ca="1" si="3"/>
        <v>45997.371391203706</v>
      </c>
      <c r="H46" s="148"/>
      <c r="I46" s="147" t="str">
        <f>IFERROR(VLOOKUP(D46,DB!A:F,6,0),"")</f>
        <v/>
      </c>
      <c r="J46" s="147" t="str">
        <f>IFERROR(VLOOKUP(D46,DB!A:G,7,0),"")</f>
        <v/>
      </c>
      <c r="K46" s="147"/>
      <c r="L46" s="147" t="str">
        <f>IFERROR(VLOOKUP(D46,DB!A:I,9,0),"")</f>
        <v/>
      </c>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39137</v>
      </c>
      <c r="B2" s="116" t="str">
        <f>IFERROR(VLOOKUP(D2,DB!A:K,11,0),"")</f>
        <v>R6</v>
      </c>
      <c r="C2" s="117">
        <v>2</v>
      </c>
      <c r="D2" s="116" t="s">
        <v>31034</v>
      </c>
      <c r="E2" s="139" t="s">
        <v>39106</v>
      </c>
      <c r="F2" s="118">
        <v>45997.32271990741</v>
      </c>
      <c r="G2" s="72">
        <f t="shared" ref="G2:G49" ca="1" si="0">IFERROR(NOW()-F2,"-")</f>
        <v>4.86712962956517E-2</v>
      </c>
      <c r="H2" s="118">
        <v>45997.32267361111</v>
      </c>
      <c r="I2" s="116" t="str">
        <f>IFERROR(VLOOKUP(D2,DB!A:F,6,0),"")</f>
        <v>SCECO</v>
      </c>
      <c r="J2" s="116" t="str">
        <f>IFERROR(VLOOKUP(D2,DB!A:G,7,0),"")</f>
        <v>Dead</v>
      </c>
      <c r="K2" s="119" t="s">
        <v>39138</v>
      </c>
      <c r="L2" s="134" t="str">
        <f>IFERROR(VLOOKUP(D2,DB!A:I,9,0),"")</f>
        <v>Latis</v>
      </c>
    </row>
    <row r="3" spans="1:16382" ht="31.5" customHeight="1">
      <c r="A3" s="115" t="s">
        <v>39139</v>
      </c>
      <c r="B3" s="116" t="str">
        <f>IFERROR(VLOOKUP(D3,DB!A:K,11,0),"")</f>
        <v>R6</v>
      </c>
      <c r="C3" s="117">
        <v>2</v>
      </c>
      <c r="D3" s="116" t="s">
        <v>36511</v>
      </c>
      <c r="E3" s="139" t="s">
        <v>39106</v>
      </c>
      <c r="F3" s="118">
        <v>45997.351006944446</v>
      </c>
      <c r="G3" s="72">
        <f t="shared" ca="1" si="0"/>
        <v>2.0384259260026738E-2</v>
      </c>
      <c r="H3" s="118">
        <v>45997.350960648146</v>
      </c>
      <c r="I3" s="116" t="str">
        <f>IFERROR(VLOOKUP(D3,DB!A:F,6,0),"")</f>
        <v>SCECO</v>
      </c>
      <c r="J3" s="116" t="str">
        <f>IFERROR(VLOOKUP(D3,DB!A:G,7,0),"")</f>
        <v>Dead</v>
      </c>
      <c r="K3" s="119" t="s">
        <v>39140</v>
      </c>
      <c r="L3" s="134" t="str">
        <f>IFERROR(VLOOKUP(D3,DB!A:I,9,0),"")</f>
        <v>Latis</v>
      </c>
    </row>
    <row r="4" spans="1:16382" ht="31.5" customHeight="1">
      <c r="A4" s="115" t="s">
        <v>39141</v>
      </c>
      <c r="B4" s="116" t="str">
        <f>IFERROR(VLOOKUP(D4,DB!A:K,11,0),"")</f>
        <v>R6</v>
      </c>
      <c r="C4" s="117">
        <v>1</v>
      </c>
      <c r="D4" s="116" t="s">
        <v>31517</v>
      </c>
      <c r="E4" s="139" t="s">
        <v>39106</v>
      </c>
      <c r="F4" s="118"/>
      <c r="G4" s="72">
        <f t="shared" ca="1" si="0"/>
        <v>45997.371391203706</v>
      </c>
      <c r="H4" s="118">
        <v>45997.343356481484</v>
      </c>
      <c r="I4" s="116" t="str">
        <f>IFERROR(VLOOKUP(D4,DB!A:F,6,0),"")</f>
        <v>SCECO</v>
      </c>
      <c r="J4" s="116" t="str">
        <f>IFERROR(VLOOKUP(D4,DB!A:G,7,0),"")</f>
        <v>Vandalized+No BB Design</v>
      </c>
      <c r="K4" s="119" t="s">
        <v>39142</v>
      </c>
      <c r="L4" s="134" t="str">
        <f>IFERROR(VLOOKUP(D4,DB!A:I,9,0),"")</f>
        <v>Latis</v>
      </c>
    </row>
    <row r="5" spans="1:16382" ht="31.5" customHeight="1">
      <c r="A5" s="115"/>
      <c r="B5" s="116" t="str">
        <f>IFERROR(VLOOKUP(D5,DB!A:K,11,0),"")</f>
        <v/>
      </c>
      <c r="C5" s="117"/>
      <c r="D5" s="116"/>
      <c r="E5" s="139"/>
      <c r="F5" s="118"/>
      <c r="G5" s="72">
        <f t="shared" ca="1" si="0"/>
        <v>45997.371391203706</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45997.371391203706</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45997.371391203706</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45997.371391203706</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45997.371391203706</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45997.371391203706</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45997.371391203706</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45997.371391203706</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45997.371391203706</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45997.371391203706</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45997.371391203706</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45997.371391203706</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45997.371391203706</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45997.371391203706</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45997.371391203706</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45997.371391203706</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45997.371391203706</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45997.371391203706</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45997.371391203706</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45997.371391203706</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45997.371391203706</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45997.371391203706</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45997.371391203706</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45997.371391203706</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45997.371391203706</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45997.371391203706</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45997.371391203706</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45997.371391203706</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45997.371391203706</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45997.371391203706</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45997.371391203706</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45997.371391203706</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45997.371391203706</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45997.371391203706</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45997.371391203706</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45997.371391203706</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45997.371391203706</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45997.371391203706</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45997.371391203706</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45997.371391203706</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45997.371391203706</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45997.371391203706</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45997.371391203706</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45997.371391203706</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45997.371391203706</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ref="G50:G113" ca="1" si="1">IFERROR(NOW()-F50,"-")</f>
        <v>45997.371391203706</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45997.371391203706</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45997.371391203706</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45997.371391203706</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45997.371391203706</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45997.371391203706</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45997.371391203706</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45997.371391203706</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45997.371391203706</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45997.371391203706</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45997.371391203706</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45997.371391203706</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45997.371391203706</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45997.371391203706</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45997.371391203706</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45997.371391203706</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45997.371391203706</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45997.371391203706</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45997.371391203706</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45997.371391203706</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45997.371391203706</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45997.371391203706</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45997.371391203706</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45997.371391203706</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45997.371391203706</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45997.371391203706</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45997.371391203706</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45997.371391203706</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45997.371391203706</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45997.371391203706</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45997.371391203706</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45997.371391203706</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45997.371391203706</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45997.371391203706</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45997.371391203706</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45997.371391203706</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45997.371391203706</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45997.371391203706</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45997.371391203706</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45997.371391203706</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45997.371391203706</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45997.371391203706</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45997.371391203706</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45997.371391203706</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45997.371391203706</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45997.371391203706</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45997.371391203706</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45997.371391203706</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45997.371391203706</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45997.371391203706</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45997.371391203706</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45997.371391203706</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45997.371391203706</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45997.371391203706</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45997.371391203706</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45997.371391203706</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45997.371391203706</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45997.371391203706</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45997.371391203706</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45997.371391203706</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45997.371391203706</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45997.371391203706</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45997.371391203706</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45997.371391203706</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ref="G114:G177" ca="1" si="2">IFERROR(NOW()-F114,"-")</f>
        <v>45997.371391203706</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45997.371391203706</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45997.371391203706</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45997.371391203706</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45997.371391203706</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45997.371391203706</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45997.371391203706</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45997.371391203706</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45997.371391203706</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45997.371391203706</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45997.371391203706</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45997.371391203706</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45997.371391203706</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45997.371391203706</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45997.371391203706</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45997.371391203706</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45997.371391203706</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45997.371391203706</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45997.371391203706</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45997.371391203706</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45997.371391203706</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45997.371391203706</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45997.371391203706</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45997.371391203706</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45997.371391203706</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45997.371391203706</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45997.371391203706</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45997.371391203706</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45997.371391203706</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45997.371391203706</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45997.371391203706</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45997.371391203706</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45997.371391203706</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45997.371391203706</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45997.371391203706</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45997.371391203706</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45997.371391203706</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45997.371391203706</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45997.371391203706</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45997.371391203706</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45997.371391203706</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45997.371391203706</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45997.371391203706</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45997.371391203706</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45997.371391203706</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45997.371391203706</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45997.371391203706</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45997.371391203706</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45997.371391203706</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45997.371391203706</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45997.371391203706</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45997.371391203706</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45997.371391203706</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45997.371391203706</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45997.371391203706</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45997.371391203706</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45997.371391203706</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45997.371391203706</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45997.371391203706</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45997.371391203706</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45997.371391203706</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45997.371391203706</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45997.371391203706</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45997.371391203706</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ref="G178:G241" ca="1" si="3">IFERROR(NOW()-F178,"-")</f>
        <v>45997.371391203706</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45997.371391203706</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45997.371391203706</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45997.371391203706</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45997.371391203706</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45997.371391203706</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45997.371391203706</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45997.371391203706</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45997.371391203706</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45997.371391203706</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45997.371391203706</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45997.371391203706</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45997.371391203706</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45997.371391203706</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45997.371391203706</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45997.371391203706</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45997.371391203706</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45997.371391203706</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45997.371391203706</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45997.371391203706</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45997.371391203706</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45997.371391203706</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45997.371391203706</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45997.371391203706</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45997.371391203706</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45997.371391203706</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45997.371391203706</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45997.371391203706</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45997.371391203706</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45997.371391203706</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45997.371391203706</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45997.371391203706</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45997.371391203706</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45997.371391203706</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45997.371391203706</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45997.371391203706</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45997.371391203706</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45997.371391203706</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45997.371391203706</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45997.371391203706</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45997.371391203706</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45997.371391203706</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45997.371391203706</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45997.371391203706</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45997.371391203706</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45997.371391203706</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45997.371391203706</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45997.371391203706</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45997.371391203706</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45997.371391203706</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45997.371391203706</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45997.371391203706</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45997.371391203706</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45997.371391203706</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45997.371391203706</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45997.371391203706</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45997.371391203706</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45997.371391203706</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45997.371391203706</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45997.371391203706</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45997.371391203706</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45997.371391203706</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45997.371391203706</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45997.371391203706</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ref="G242:G305" ca="1" si="4">IFERROR(NOW()-F242,"-")</f>
        <v>45997.371391203706</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45997.371391203706</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45997.371391203706</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45997.371391203706</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45997.371391203706</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45997.371391203706</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45997.371391203706</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45997.371391203706</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45997.371391203706</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45997.371391203706</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45997.371391203706</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45997.371391203706</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45997.371391203706</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45997.371391203706</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45997.371391203706</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45997.371391203706</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45997.371391203706</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45997.371391203706</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45997.371391203706</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45997.371391203706</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45997.371391203706</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45997.371391203706</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45997.371391203706</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45997.371391203706</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45997.371391203706</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45997.371391203706</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45997.371391203706</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45997.371391203706</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45997.371391203706</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45997.371391203706</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45997.371391203706</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45997.371391203706</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45997.371391203706</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45997.371391203706</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45997.371391203706</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45997.371391203706</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45997.371391203706</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45997.371391203706</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45997.371391203706</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45997.371391203706</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45997.371391203706</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45997.371391203706</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45997.371391203706</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45997.371391203706</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45997.371391203706</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45997.371391203706</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45997.371391203706</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45997.371391203706</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45997.371391203706</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45997.371391203706</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45997.371391203706</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45997.371391203706</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45997.371391203706</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45997.371391203706</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45997.371391203706</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45997.371391203706</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45997.371391203706</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45997.371391203706</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45997.371391203706</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45997.371391203706</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45997.371391203706</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45997.371391203706</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45997.371391203706</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45997.371391203706</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ref="G306:G369" ca="1" si="5">IFERROR(NOW()-F306,"-")</f>
        <v>45997.371391203706</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45997.371391203706</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45997.371391203706</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45997.371391203706</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45997.371391203706</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45997.371391203706</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45997.371391203706</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45997.371391203706</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45997.371391203706</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45997.371391203706</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45997.371391203706</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45997.371391203706</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45997.371391203706</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45997.371391203706</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45997.371391203706</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45997.371391203706</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45997.371391203706</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45997.371391203706</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45997.371391203706</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45997.371391203706</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45997.371391203706</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45997.371391203706</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45997.371391203706</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45997.371391203706</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45997.371391203706</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45997.371391203706</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45997.371391203706</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45997.371391203706</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45997.371391203706</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45997.371391203706</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45997.371391203706</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45997.371391203706</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45997.371391203706</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45997.371391203706</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45997.371391203706</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45997.371391203706</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45997.371391203706</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45997.371391203706</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45997.371391203706</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45997.371391203706</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45997.371391203706</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45997.371391203706</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45997.371391203706</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45997.371391203706</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45997.371391203706</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45997.371391203706</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45997.371391203706</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45997.371391203706</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45997.371391203706</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45997.371391203706</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45997.371391203706</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45997.371391203706</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45997.371391203706</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45997.371391203706</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45997.371391203706</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45997.371391203706</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45997.371391203706</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45997.371391203706</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45997.371391203706</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45997.371391203706</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45997.371391203706</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45997.371391203706</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45997.371391203706</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45997.371391203706</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ref="G370:G433" ca="1" si="6">IFERROR(NOW()-F370,"-")</f>
        <v>45997.371391203706</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45997.371391203706</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45997.371391203706</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45997.371391203706</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45997.371391203706</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45997.371391203706</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45997.371391203706</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45997.371391203706</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45997.371391203706</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45997.371391203706</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45997.371391203706</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45997.371391203706</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45997.371391203706</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45997.371391203706</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45997.371391203706</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45997.371391203706</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45997.371391203706</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45997.371391203706</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45997.371391203706</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45997.371391203706</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45997.371391203706</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45997.371391203706</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45997.371391203706</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45997.371391203706</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45997.371391203706</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45997.371391203706</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45997.371391203706</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45997.371391203706</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45997.371391203706</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45997.371391203706</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45997.371391203706</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45997.371391203706</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45997.371391203706</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45997.371391203706</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45997.371391203706</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45997.371391203706</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45997.371391203706</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45997.371391203706</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45997.371391203706</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45997.371391203706</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45997.371391203706</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45997.371391203706</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45997.371391203706</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45997.371391203706</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45997.371391203706</v>
      </c>
      <c r="H414" s="118"/>
      <c r="I414" s="116" t="str">
        <f>IFERROR(VLOOKUP(D414,DB!A:F,6,0),"")</f>
        <v/>
      </c>
      <c r="J414" s="116" t="str">
        <f>IFERROR(VLOOKUP(D414,DB!A:G,7,0),"")</f>
        <v/>
      </c>
      <c r="K414" s="119"/>
      <c r="L414" s="134" t="str">
        <f>IFERROR(VLOOKUP(D414,DB!A:I,9,0),"")</f>
        <v/>
      </c>
    </row>
    <row r="415" spans="1:12" ht="31.5" customHeight="1">
      <c r="A415" s="140"/>
      <c r="B415" s="141" t="str">
        <f>IFERROR(VLOOKUP(D415,DB!A:K,11,0),"")</f>
        <v/>
      </c>
      <c r="C415" s="142"/>
      <c r="D415" s="141"/>
      <c r="E415" s="139"/>
      <c r="F415" s="143"/>
      <c r="G415" s="144">
        <f t="shared" ca="1" si="6"/>
        <v>45997.371391203706</v>
      </c>
      <c r="H415" s="143"/>
      <c r="I415" s="141" t="str">
        <f>IFERROR(VLOOKUP(D415,DB!A:F,6,0),"")</f>
        <v/>
      </c>
      <c r="J415" s="141" t="str">
        <f>IFERROR(VLOOKUP(D415,DB!A:G,7,0),"")</f>
        <v/>
      </c>
      <c r="K415" s="145"/>
      <c r="L415" s="146" t="str">
        <f>IFERROR(VLOOKUP(D415,DB!A:I,9,0),"")</f>
        <v/>
      </c>
    </row>
  </sheetData>
  <dataValidations count="2">
    <dataValidation allowBlank="1" showInputMessage="1" showErrorMessage="1" sqref="E1" xr:uid="{9E1BC488-8814-4F8A-8DBE-742B3278AB71}"/>
    <dataValidation type="list" allowBlank="1" showInputMessage="1" showErrorMessage="1" sqref="E2:E4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2025-12-06T05:55:07Z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