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843" documentId="13_ncr:1_{F6CB121F-512D-4AA6-A0C1-0FB36C537598}" xr6:coauthVersionLast="47" xr6:coauthVersionMax="47" xr10:uidLastSave="{DCE82CD3-AA66-4573-BC6B-4F1BFAB86F97}"/>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<sst xmlns="http://schemas.openxmlformats.org/spreadsheetml/2006/main" count="180282" uniqueCount="39125">
  <si>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</si>
  <si>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</si>
  <si>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</si>
  <si>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</si>
  <si>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</si>
  <si>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</si>
  <si>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</si>
  <si>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</si>
  <si>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</si>
  <si>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</si>
  <si>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</si>
  <si>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</si>
  <si>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</si>
  <si>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</si>
  <si>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</si>
  <si>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</si>
  <si>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</si>
  <si>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</si>
  <si>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</si>
  <si>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</si>
  <si>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</si>
  <si>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</si>
  <si>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</si>
  <si>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</si>
  <si>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</si>
  <si>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</si>
  <si>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</si>
  <si>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</si>
  <si>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</si>
  <si>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</si>
  <si>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</si>
  <si>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</si>
  <si>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</si>
  <si>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</si>
  <si>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</si>
  <si>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</si>
  <si>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</si>
  <si>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</si>
  <si>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</si>
  <si>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</si>
  <si>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</si>
  <si>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</si>
  <si>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</si>
  <si>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</si>
  <si>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</si>
  <si>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</si>
  <si>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</si>
  <si>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</si>
  <si>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</si>
  <si>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</si>
  <si>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</si>
  <si>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</si>
  <si>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</si>
  <si>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</si>
  <si>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</si>
  <si>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</si>
  <si>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</si>
  <si>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</si>
  <si>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</si>
  <si>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</si>
  <si>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</si>
  <si>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</si>
  <si>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</si>
  <si>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</si>
  <si>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</si>
  <si>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</si>
  <si>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</si>
  <si>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</si>
  <si>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</si>
  <si>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</si>
  <si>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</si>
  <si>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</si>
  <si>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</si>
  <si>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</si>
  <si>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</si>
  <si>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</si>
  <si>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</si>
  <si>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</si>
  <si>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</si>
  <si>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</si>
  <si>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</si>
  <si>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</si>
  <si>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</si>
  <si>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</si>
  <si>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</si>
  <si>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</si>
  <si>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</si>
  <si>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</si>
  <si>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</si>
  <si>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</si>
  <si>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</si>
  <si>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</si>
  <si>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</si>
  <si>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</si>
  <si>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</si>
  <si>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</si>
  <si>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</si>
  <si>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</si>
  <si>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</si>
  <si>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</si>
  <si>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</si>
  <si>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</si>
  <si>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</si>
  <si>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</si>
  <si>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</si>
  <si>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</si>
  <si>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</si>
  <si>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</si>
  <si>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</si>
  <si>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</si>
  <si>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</si>
  <si>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</si>
  <si>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</si>
  <si>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</si>
  <si>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</si>
  <si>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</si>
  <si>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</si>
  <si>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</si>
  <si>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</si>
  <si>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</si>
  <si>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</si>
  <si>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</si>
  <si>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</si>
  <si>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</si>
  <si>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</si>
  <si>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</si>
  <si>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</si>
  <si>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</si>
  <si>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</si>
  <si>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</si>
  <si>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</si>
  <si>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</si>
  <si>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</si>
  <si>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</si>
  <si>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</si>
  <si>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</si>
  <si>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</si>
  <si>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</si>
  <si>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</si>
  <si>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</si>
  <si>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</si>
  <si>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</si>
  <si>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</si>
  <si>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</si>
  <si>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</si>
  <si>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</si>
  <si>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</si>
  <si>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</si>
  <si>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</si>
  <si>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</si>
  <si>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</si>
  <si>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</si>
  <si>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</si>
  <si>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</si>
  <si>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</si>
  <si>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</si>
  <si>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</si>
  <si>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</si>
  <si>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</si>
  <si>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</si>
  <si>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</si>
  <si>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</si>
  <si>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</si>
  <si>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</si>
  <si>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</si>
  <si>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</si>
  <si>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</si>
  <si>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</si>
  <si>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</si>
  <si>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</si>
  <si>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</si>
  <si>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</si>
  <si>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</si>
  <si>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</si>
  <si>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</si>
  <si>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</si>
  <si>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</si>
  <si>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</si>
  <si>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</si>
  <si>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</si>
  <si>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</si>
  <si>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</si>
  <si>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</si>
  <si>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</si>
  <si>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</si>
  <si>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</si>
  <si>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</si>
  <si>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</si>
  <si>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</si>
  <si>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</si>
  <si>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</si>
  <si>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</si>
  <si>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</si>
  <si>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</si>
  <si>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</si>
  <si>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</si>
  <si>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</si>
  <si>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</si>
  <si>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</si>
  <si>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</si>
  <si>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</si>
  <si>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</si>
  <si>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</si>
  <si>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</si>
  <si>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</si>
  <si>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</si>
  <si>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</si>
  <si>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</si>
  <si>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</si>
  <si>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</si>
  <si>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</si>
  <si>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</si>
  <si>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</si>
  <si>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</si>
  <si>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</si>
  <si>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</si>
  <si>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</si>
  <si>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</si>
  <si>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</si>
  <si>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</si>
  <si>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</si>
  <si>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</si>
  <si>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</si>
  <si>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</si>
  <si>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</si>
  <si>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</si>
  <si>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</si>
  <si>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</si>
  <si>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</si>
  <si>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</si>
  <si>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</si>
  <si>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</si>
  <si>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</si>
  <si>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</si>
  <si>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</si>
  <si>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</si>
  <si>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</si>
  <si>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</si>
  <si>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</si>
  <si>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</si>
  <si>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</si>
  <si>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</si>
  <si>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</si>
  <si>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</si>
  <si>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</si>
  <si>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</si>
  <si>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</si>
  <si>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</si>
  <si>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</si>
  <si>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</si>
  <si>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</si>
  <si>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</si>
  <si>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</si>
  <si>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</si>
  <si>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</si>
  <si>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</si>
  <si>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</si>
  <si>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</si>
  <si>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</si>
  <si>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</si>
  <si>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</si>
  <si>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</si>
  <si>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</si>
  <si>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</si>
  <si>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</si>
  <si>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</si>
  <si>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</si>
  <si>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</si>
  <si>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</si>
  <si>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</si>
  <si>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</si>
  <si>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</si>
  <si>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</si>
  <si>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</si>
  <si>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</si>
  <si>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</si>
  <si>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</si>
  <si>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</si>
  <si>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</si>
  <si>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</si>
  <si>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</si>
  <si>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</si>
  <si>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</si>
  <si>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</si>
  <si>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</si>
  <si>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</si>
  <si>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</si>
  <si>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</si>
  <si>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</si>
  <si>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</si>
  <si>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</si>
  <si>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</si>
  <si>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</si>
  <si>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</si>
  <si>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</si>
  <si>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</si>
  <si>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</si>
  <si>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</si>
  <si>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</si>
  <si>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</si>
  <si>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</si>
  <si>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</si>
  <si>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</si>
  <si>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</si>
  <si>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</si>
  <si>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</si>
  <si>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</si>
  <si>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</si>
  <si>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</si>
  <si>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</si>
  <si>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</si>
  <si>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</si>
  <si>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</si>
  <si>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</si>
  <si>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</si>
  <si>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</si>
  <si>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</si>
  <si>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</si>
  <si>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</si>
  <si>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</si>
  <si>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</si>
  <si>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</si>
  <si>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</si>
  <si>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</si>
  <si>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</si>
  <si>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</si>
  <si>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</si>
  <si>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</si>
  <si>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</si>
  <si>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</si>
  <si>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</si>
  <si>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</si>
  <si>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</si>
  <si>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</si>
  <si>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</si>
  <si>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</si>
  <si>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</si>
  <si>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</si>
  <si>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</si>
  <si>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</si>
  <si>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</si>
  <si>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</si>
  <si>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</si>
  <si>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</si>
  <si>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</si>
  <si>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</si>
  <si>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</si>
  <si>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</si>
  <si>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</si>
  <si>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</si>
  <si>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</si>
  <si>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</si>
  <si>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</si>
  <si>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</si>
  <si>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</si>
  <si>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</si>
  <si>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</si>
  <si>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</si>
  <si>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</si>
  <si>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</si>
  <si>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</si>
  <si>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</si>
  <si>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</si>
  <si>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</si>
  <si>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</si>
  <si>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</si>
  <si>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</si>
  <si>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</si>
  <si>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</si>
  <si>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</si>
  <si>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</si>
  <si>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</si>
  <si>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</si>
  <si>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</si>
  <si>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</si>
  <si>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</si>
  <si>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</si>
  <si>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</si>
  <si>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</si>
  <si>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</si>
  <si>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</si>
  <si>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</si>
  <si>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</si>
  <si>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</si>
  <si>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</si>
  <si>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</si>
  <si>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</si>
  <si>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</si>
  <si>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</si>
  <si>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</si>
  <si>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</si>
  <si>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</si>
  <si>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</si>
  <si>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</si>
  <si>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</si>
  <si>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</si>
  <si>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</si>
  <si>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</si>
  <si>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</si>
  <si>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</si>
  <si>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</si>
  <si>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</si>
  <si>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</si>
  <si>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</si>
  <si>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</si>
  <si>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</si>
  <si>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</si>
  <si>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</si>
  <si>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</si>
  <si>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</si>
  <si>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</si>
  <si>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</si>
  <si>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</si>
  <si>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</si>
  <si>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</si>
  <si>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</si>
  <si>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</si>
  <si>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</si>
  <si>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</si>
  <si>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</si>
  <si>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</si>
  <si>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</si>
  <si>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</si>
  <si>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</si>
  <si>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</si>
  <si>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</si>
  <si>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</si>
  <si>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</si>
  <si>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</si>
  <si>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</si>
  <si>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</si>
  <si>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</si>
  <si>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</si>
  <si>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</si>
  <si>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</si>
  <si>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</si>
  <si>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</si>
  <si>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</si>
  <si>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</si>
  <si>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</si>
  <si>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</si>
  <si>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</si>
  <si>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</si>
  <si>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</si>
  <si>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</si>
  <si>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</si>
  <si>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</si>
  <si>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</si>
  <si>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</si>
  <si>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</si>
  <si>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</si>
  <si>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</si>
  <si>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</si>
  <si>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</si>
  <si>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</si>
  <si>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</si>
  <si>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</si>
  <si>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</si>
  <si>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</si>
  <si>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</si>
  <si>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</si>
  <si>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</si>
  <si>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</si>
  <si>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</si>
  <si>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</si>
  <si>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</si>
  <si>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</si>
  <si>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</si>
  <si>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</si>
  <si>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</si>
  <si>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</si>
  <si>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</si>
  <si>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</si>
  <si>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</si>
  <si>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</si>
  <si>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</si>
  <si>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</si>
  <si>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</si>
  <si>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</si>
  <si>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</si>
  <si>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</si>
  <si>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</si>
  <si>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</si>
  <si>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</si>
  <si>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</si>
  <si>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</si>
  <si>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</si>
  <si>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</si>
  <si>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</si>
  <si>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</si>
  <si>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</si>
  <si>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</si>
  <si>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</si>
  <si>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</si>
  <si>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</si>
  <si>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</si>
  <si>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</si>
  <si>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</si>
  <si>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</si>
  <si>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</si>
  <si>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</si>
  <si>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</si>
  <si>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</si>
  <si>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</si>
  <si>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</si>
  <si>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</si>
  <si>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</si>
  <si>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</si>
  <si>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</si>
  <si>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</si>
  <si>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</si>
  <si>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</si>
  <si>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</si>
  <si>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</si>
  <si>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</si>
  <si>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</si>
  <si>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</si>
  <si>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</si>
  <si>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</si>
  <si>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</si>
  <si>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</si>
  <si>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</si>
  <si>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</si>
  <si>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</si>
  <si>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</si>
  <si>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</si>
  <si>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</si>
  <si>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</si>
  <si>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</si>
  <si>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</si>
  <si>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</si>
  <si>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</si>
  <si>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</si>
  <si>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</si>
  <si>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</si>
  <si>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</si>
  <si>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</si>
  <si>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</si>
  <si>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</si>
  <si>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</si>
  <si>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</si>
  <si>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</si>
  <si>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</si>
  <si>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</si>
  <si>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</si>
  <si>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</si>
  <si>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</si>
  <si>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</si>
  <si>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</si>
  <si>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</si>
  <si>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</si>
  <si>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</si>
  <si>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</si>
  <si>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</si>
  <si>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</si>
  <si>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</si>
  <si>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</si>
  <si>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</si>
  <si>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</si>
  <si>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</si>
  <si>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</si>
  <si>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</si>
  <si>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</si>
  <si>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</si>
  <si>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</si>
  <si>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</si>
  <si>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</si>
  <si>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</si>
  <si>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</si>
  <si>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</si>
  <si>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</si>
  <si>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</si>
  <si>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</si>
  <si>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</si>
  <si>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</si>
  <si>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</si>
  <si>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</si>
  <si>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</si>
  <si>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</si>
  <si>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</si>
  <si>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</si>
  <si>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</si>
  <si>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</si>
  <si>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</si>
  <si>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</si>
  <si>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</si>
  <si>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</si>
  <si>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</si>
  <si>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</si>
  <si>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</si>
  <si>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</si>
  <si>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</si>
  <si>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</si>
  <si>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</si>
  <si>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</si>
  <si>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</si>
  <si>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</si>
  <si>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</si>
  <si>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</si>
  <si>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</si>
  <si>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</si>
  <si>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</si>
  <si>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</si>
  <si>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</si>
  <si>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</si>
  <si>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</si>
  <si>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</si>
  <si>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</si>
  <si>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</si>
  <si>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</si>
  <si>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</si>
  <si>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</si>
  <si>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</si>
  <si>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</si>
  <si>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</si>
  <si>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</si>
  <si>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</si>
  <si>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</si>
  <si>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</si>
  <si>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</si>
  <si>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</si>
  <si>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</si>
  <si>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</si>
  <si>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</si>
  <si>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</si>
  <si>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</si>
  <si>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</si>
  <si>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</si>
  <si>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</si>
  <si>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</si>
  <si>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</si>
  <si>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</si>
  <si>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</si>
  <si>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</si>
  <si>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</si>
  <si>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</si>
  <si>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</si>
  <si>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</si>
  <si>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</si>
  <si>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</si>
  <si>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</si>
  <si>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</si>
  <si>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</si>
  <si>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</si>
  <si>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</si>
  <si>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</si>
  <si>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</si>
  <si>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</si>
  <si>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</si>
  <si>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</si>
  <si>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</si>
  <si>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</si>
  <si>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</si>
  <si>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</si>
  <si>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</si>
  <si>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</si>
  <si>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</si>
  <si>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</si>
  <si>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</si>
  <si>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</si>
  <si>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</si>
  <si>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</si>
  <si>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</si>
  <si>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</si>
  <si>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</si>
  <si>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</si>
  <si>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</si>
  <si>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</si>
  <si>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</si>
  <si>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</si>
  <si>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</si>
  <si>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</si>
  <si>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</si>
  <si>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</si>
  <si>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</si>
  <si>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</si>
  <si>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</si>
  <si>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</si>
  <si>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</si>
  <si>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</si>
  <si>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</si>
  <si>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</si>
  <si>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</si>
  <si>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</si>
  <si>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</si>
  <si>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</si>
  <si>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</si>
  <si>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</si>
  <si>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</si>
  <si>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</si>
  <si>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</si>
  <si>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</si>
  <si>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</si>
  <si>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</si>
  <si>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</si>
  <si>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</si>
  <si>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</si>
  <si>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</si>
  <si>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</si>
  <si>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</si>
  <si>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</si>
  <si>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</si>
  <si>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</si>
  <si>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</si>
  <si>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</si>
  <si>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</si>
  <si>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</si>
  <si>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</si>
  <si>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</si>
  <si>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</si>
  <si>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</si>
  <si>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</si>
  <si>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</si>
  <si>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</si>
  <si>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</si>
  <si>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</si>
  <si>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</si>
  <si>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</si>
  <si>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</si>
  <si>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</si>
  <si>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</si>
  <si>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</si>
  <si>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</si>
  <si>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</si>
  <si>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</si>
  <si>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</si>
  <si>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</si>
  <si>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</si>
  <si>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</si>
  <si>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</si>
  <si>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</si>
  <si>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</si>
  <si>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</si>
  <si>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</si>
  <si>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</si>
  <si>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</si>
  <si>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</si>
  <si>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</si>
  <si>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</si>
  <si>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</si>
  <si>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</si>
  <si>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</si>
  <si>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</si>
  <si>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</si>
  <si>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</si>
  <si>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</si>
  <si>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</si>
  <si>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</si>
  <si>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</si>
  <si>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</si>
  <si>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</si>
  <si>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</si>
  <si>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</si>
  <si>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</si>
  <si>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</si>
  <si>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</si>
  <si>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</si>
  <si>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</si>
  <si>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</si>
  <si>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</si>
  <si>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</si>
  <si>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</si>
  <si>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</si>
  <si>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</si>
  <si>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</si>
  <si>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</si>
  <si>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</si>
  <si>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</si>
  <si>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</si>
  <si>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</si>
  <si>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</si>
  <si>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</si>
  <si>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</si>
  <si>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</si>
  <si>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</si>
  <si>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</si>
  <si>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</si>
  <si>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</si>
  <si>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</si>
  <si>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</si>
  <si>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</si>
  <si>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</si>
  <si>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</si>
  <si>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</si>
  <si>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</si>
  <si>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</si>
  <si>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</si>
  <si>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</si>
  <si>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</si>
  <si>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</si>
  <si>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</si>
  <si>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</si>
  <si>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</si>
  <si>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</si>
  <si>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</si>
  <si>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</si>
  <si>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</si>
  <si>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</si>
  <si>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</si>
  <si>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</si>
  <si>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</si>
  <si>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</si>
  <si>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</si>
  <si>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</si>
  <si>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</si>
  <si>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</si>
  <si>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</si>
  <si>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</si>
  <si>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</si>
  <si>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</si>
  <si>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</si>
  <si>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</si>
  <si>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</si>
  <si>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</si>
  <si>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</si>
  <si>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</si>
  <si>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</si>
  <si>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</si>
  <si>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</si>
  <si>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</si>
  <si>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</si>
  <si>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</si>
  <si>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</si>
  <si>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</si>
  <si>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</si>
  <si>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</si>
  <si>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</si>
  <si>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</si>
  <si>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</si>
  <si>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</si>
  <si>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</si>
  <si>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</si>
  <si>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</si>
  <si>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</si>
  <si>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</si>
  <si>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</si>
  <si>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</si>
  <si>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</si>
  <si>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</si>
  <si>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</si>
  <si>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</si>
  <si>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</si>
  <si>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</si>
  <si>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</si>
  <si>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</si>
  <si>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</si>
  <si>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</si>
  <si>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</si>
  <si>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</si>
  <si>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</si>
  <si>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</si>
  <si>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</si>
  <si>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</si>
  <si>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</si>
  <si>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</si>
  <si>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</si>
  <si>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</si>
  <si>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</si>
  <si>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</si>
  <si>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</si>
  <si>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</si>
  <si>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</si>
  <si>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</si>
  <si>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</si>
  <si>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</si>
  <si>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</si>
  <si>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</si>
  <si>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</si>
  <si>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</si>
  <si>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</si>
  <si>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</si>
  <si>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</si>
  <si>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</si>
  <si>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</si>
  <si>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</si>
  <si>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</si>
  <si>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</si>
  <si>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</si>
  <si>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</si>
  <si>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</si>
  <si>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</si>
  <si>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</si>
  <si>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</si>
  <si>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</si>
  <si>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</si>
  <si>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</si>
  <si>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</si>
  <si>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</si>
  <si>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</si>
  <si>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</si>
  <si>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</si>
  <si>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</si>
  <si>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</si>
  <si>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</si>
  <si>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</si>
  <si>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</si>
  <si>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</si>
  <si>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</si>
  <si>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</si>
  <si>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</si>
  <si>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</si>
  <si>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</si>
  <si>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</si>
  <si>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</si>
  <si>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</si>
  <si>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</si>
  <si>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</si>
  <si>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</si>
  <si>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</si>
  <si>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</si>
  <si>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</si>
  <si>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</si>
  <si>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</si>
  <si>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</si>
  <si>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</si>
  <si>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</si>
  <si>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</si>
  <si>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</si>
  <si>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</si>
  <si>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</si>
  <si>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</si>
  <si>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</si>
  <si>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</si>
  <si>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</si>
  <si>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</si>
  <si>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</si>
  <si>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</si>
  <si>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</si>
  <si>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</si>
  <si>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</si>
  <si>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</si>
  <si>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</si>
  <si>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</si>
  <si>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</si>
  <si>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</si>
  <si>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</si>
  <si>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</si>
  <si>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</si>
  <si>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</si>
  <si>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</si>
  <si>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</si>
  <si>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</si>
  <si>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</si>
  <si>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</si>
  <si>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</si>
  <si>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</si>
  <si>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</si>
  <si>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</si>
  <si>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</si>
  <si>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</si>
  <si>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</si>
  <si>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</si>
  <si>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</si>
  <si>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</si>
  <si>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</si>
  <si>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</si>
  <si>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</si>
  <si>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</si>
  <si>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</si>
  <si>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</si>
  <si>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</si>
  <si>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</si>
  <si>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</si>
  <si>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</si>
  <si>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</si>
  <si>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</si>
  <si>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</si>
  <si>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</si>
  <si>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</si>
  <si>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</si>
  <si>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</si>
  <si>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</si>
  <si>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</si>
  <si>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</si>
  <si>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</si>
  <si>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</si>
  <si>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</si>
  <si>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</si>
  <si>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</si>
  <si>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</si>
  <si>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</si>
  <si>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</si>
  <si>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</si>
  <si>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</si>
  <si>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</si>
  <si>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</si>
  <si>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</si>
  <si>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</si>
  <si>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</si>
  <si>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</si>
  <si>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</si>
  <si>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</si>
  <si>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</si>
  <si>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</si>
  <si>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</si>
  <si>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</si>
  <si>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</si>
  <si>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</si>
  <si>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</si>
  <si>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</si>
  <si>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</si>
  <si>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</si>
  <si>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</si>
  <si>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</si>
  <si>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</si>
  <si>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</si>
  <si>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</si>
  <si>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</si>
  <si>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</si>
  <si>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</si>
  <si>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</si>
  <si>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</si>
  <si>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</si>
  <si>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</si>
  <si>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</si>
  <si>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</si>
  <si>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</si>
  <si>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</si>
  <si>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</si>
  <si>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</si>
  <si>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</si>
  <si>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</si>
  <si>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</si>
  <si>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</si>
  <si>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</si>
  <si>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</si>
  <si>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</si>
  <si>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</si>
  <si>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</si>
  <si>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</si>
  <si>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</si>
  <si>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</si>
  <si>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</si>
  <si>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</si>
  <si>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</si>
  <si>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</si>
  <si>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</si>
  <si>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</si>
  <si>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</si>
  <si>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</si>
  <si>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</si>
  <si>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</si>
  <si>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</si>
  <si>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</si>
  <si>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</si>
  <si>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</si>
  <si>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</si>
  <si>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</si>
  <si>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</si>
  <si>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</si>
  <si>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</si>
  <si>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</si>
  <si>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</si>
  <si>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</si>
  <si>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</si>
  <si>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</si>
  <si>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</si>
  <si>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</si>
  <si>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</si>
  <si>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</si>
  <si>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</si>
  <si>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</si>
  <si>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</si>
  <si>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</si>
  <si>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</si>
  <si>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</si>
  <si>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</si>
  <si>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</si>
  <si>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</si>
  <si>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</si>
  <si>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</si>
  <si>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</si>
  <si>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</si>
  <si>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</si>
  <si>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</si>
  <si>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</si>
  <si>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</si>
  <si>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</si>
  <si>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</si>
  <si>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</si>
  <si>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</si>
  <si>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</si>
  <si>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</si>
  <si>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</si>
  <si>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</si>
  <si>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</si>
  <si>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</si>
  <si>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</si>
  <si>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</si>
  <si>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</si>
  <si>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</si>
  <si>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</si>
  <si>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</si>
  <si>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</si>
  <si>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</si>
  <si>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</si>
  <si>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</si>
  <si>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</si>
  <si>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</si>
  <si>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</si>
  <si>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</si>
  <si>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</si>
  <si>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</si>
  <si>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</si>
  <si>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</si>
  <si>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</si>
  <si>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</si>
  <si>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</si>
  <si>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</si>
  <si>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</si>
  <si>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</si>
  <si>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</si>
  <si>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</si>
  <si>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</si>
  <si>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</si>
  <si>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</si>
  <si>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</si>
  <si>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</si>
  <si>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</si>
  <si>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</si>
  <si>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</si>
  <si>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</si>
  <si>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</si>
  <si>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</si>
  <si>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</si>
  <si>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</si>
  <si>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</si>
  <si>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</si>
  <si>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</si>
  <si>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</si>
  <si>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</si>
  <si>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</si>
  <si>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</si>
  <si>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</si>
  <si>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</si>
  <si>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</si>
  <si>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</si>
  <si>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</si>
  <si>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</si>
  <si>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</si>
  <si>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</si>
  <si>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</si>
  <si>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</si>
  <si>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</si>
  <si>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</si>
  <si>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</si>
  <si>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</si>
  <si>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</si>
  <si>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</si>
  <si>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</si>
  <si>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</si>
  <si>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</si>
  <si>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</si>
  <si>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</si>
  <si>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</si>
  <si>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</si>
  <si>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</si>
  <si>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</si>
  <si>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</si>
  <si>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</si>
  <si>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</si>
  <si>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</si>
  <si>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</si>
  <si>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</si>
  <si>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</si>
  <si>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</si>
  <si>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</si>
  <si>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</si>
  <si>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</si>
  <si>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</si>
  <si>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</si>
  <si>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</si>
  <si>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</si>
  <si>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</si>
  <si>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</si>
  <si>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</si>
  <si>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</si>
  <si>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</si>
  <si>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</si>
  <si>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</si>
  <si>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</si>
  <si>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</si>
  <si>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</si>
  <si>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</si>
  <si>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</si>
  <si>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</si>
  <si>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</si>
  <si>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</si>
  <si>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</si>
  <si>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</si>
  <si>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</si>
  <si>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</si>
  <si>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</si>
  <si>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</si>
  <si>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</si>
  <si>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</si>
  <si>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</si>
  <si>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</si>
  <si>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</si>
  <si>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</si>
  <si>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</si>
  <si>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</si>
  <si>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</si>
  <si>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</si>
  <si>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</si>
  <si>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</si>
  <si>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</si>
  <si>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</si>
  <si>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</si>
  <si>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</si>
  <si>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</si>
  <si>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</si>
  <si>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</si>
  <si>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</si>
  <si>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</si>
  <si>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</si>
  <si>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</si>
  <si>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</si>
  <si>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</si>
  <si>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</si>
  <si>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</si>
  <si>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</si>
  <si>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</si>
  <si>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</si>
  <si>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</si>
  <si>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</si>
  <si>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</si>
  <si>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</si>
  <si>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</si>
  <si>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</si>
  <si>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</si>
  <si>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</si>
  <si>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</si>
  <si>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</si>
  <si>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</si>
  <si>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</si>
  <si>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</si>
  <si>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</si>
  <si>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</si>
  <si>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</si>
  <si>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</si>
  <si>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</si>
  <si>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</si>
  <si>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</si>
  <si>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</si>
  <si>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</si>
  <si>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</si>
  <si>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</si>
  <si>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</si>
  <si>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</si>
  <si>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</si>
  <si>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</si>
  <si>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</si>
  <si>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</si>
  <si>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</si>
  <si>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</si>
  <si>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</si>
  <si>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</si>
  <si>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</si>
  <si>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</si>
  <si>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</si>
  <si>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</si>
  <si>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</si>
  <si>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</si>
  <si>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</si>
  <si>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</si>
  <si>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</si>
  <si>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</si>
  <si>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</si>
  <si>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</si>
  <si>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</si>
  <si>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</si>
  <si>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</si>
  <si>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</si>
  <si>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</si>
  <si>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</si>
  <si>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</si>
  <si>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</si>
  <si>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</si>
  <si>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</si>
  <si>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</si>
  <si>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</si>
  <si>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</si>
  <si>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</si>
  <si>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</si>
  <si>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</si>
  <si>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</si>
  <si>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</si>
  <si>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</si>
  <si>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</si>
  <si>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</si>
  <si>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</si>
  <si>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</si>
  <si>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</si>
  <si>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</si>
  <si>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</si>
  <si>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</si>
  <si>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</si>
  <si>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</si>
  <si>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</si>
  <si>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</si>
  <si>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</si>
  <si>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</si>
  <si>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</si>
  <si>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</si>
  <si>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</si>
  <si>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</si>
  <si>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</si>
  <si>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</si>
  <si>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</si>
  <si>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</si>
  <si>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</si>
  <si>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</si>
  <si>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</si>
  <si>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</si>
  <si>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</si>
  <si>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</si>
  <si>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</si>
  <si>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</si>
  <si>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</si>
  <si>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</si>
  <si>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</si>
  <si>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</si>
  <si>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</si>
  <si>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</si>
  <si>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</si>
  <si>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</si>
  <si>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</si>
  <si>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</si>
  <si>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</si>
  <si>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</si>
  <si>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</si>
  <si>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</si>
  <si>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</si>
  <si>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</si>
  <si>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</si>
  <si>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</si>
  <si>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</si>
  <si>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</si>
  <si>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</si>
  <si>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</si>
  <si>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</si>
  <si>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</si>
  <si>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</si>
  <si>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</si>
  <si>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</si>
  <si>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</si>
  <si>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</si>
  <si>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</si>
  <si>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</si>
  <si>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</si>
  <si>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</si>
  <si>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</si>
  <si>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</si>
  <si>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</si>
  <si>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</si>
  <si>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</si>
  <si>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</si>
  <si>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</si>
  <si>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</si>
  <si>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</si>
  <si>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</si>
  <si>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</si>
  <si>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</si>
  <si>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</si>
  <si>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</si>
  <si>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</si>
  <si>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</si>
  <si>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</si>
  <si>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</si>
  <si>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</si>
  <si>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</si>
  <si>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</si>
  <si>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</si>
  <si>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</si>
  <si>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</si>
  <si>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</si>
  <si>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</si>
  <si>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</si>
  <si>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</si>
  <si>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</si>
  <si>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</si>
  <si>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</si>
  <si>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</si>
  <si>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</si>
  <si>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</si>
  <si>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</si>
  <si>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</si>
  <si>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</si>
  <si>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</si>
  <si>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</si>
  <si>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</si>
  <si>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</si>
  <si>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</si>
  <si>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</si>
  <si>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</si>
  <si>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</si>
  <si>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</si>
  <si>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</si>
  <si>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</si>
  <si>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</si>
  <si>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</si>
  <si>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</si>
  <si>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</si>
  <si>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</si>
  <si>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</si>
  <si>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</si>
  <si>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</si>
  <si>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</si>
  <si>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</si>
  <si>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</si>
  <si>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</si>
  <si>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</si>
  <si>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</si>
  <si>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</si>
  <si>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</si>
  <si>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</si>
  <si>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</si>
  <si>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</si>
  <si>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</si>
  <si>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</si>
  <si>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</si>
  <si>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</si>
  <si>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</si>
  <si>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</si>
  <si>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</si>
  <si>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</si>
  <si>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</si>
  <si>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</si>
  <si>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</si>
  <si>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</si>
  <si>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</si>
  <si>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</si>
  <si>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</si>
  <si>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</si>
  <si>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</si>
  <si>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</si>
  <si>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</si>
  <si>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</si>
  <si>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</si>
  <si>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</si>
  <si>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</si>
  <si>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</si>
  <si>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</si>
  <si>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</si>
  <si>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</si>
  <si>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</si>
  <si>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</si>
  <si>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</si>
  <si>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</si>
  <si>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</si>
  <si>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</si>
  <si>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</si>
  <si>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</si>
  <si>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</si>
  <si>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</si>
  <si>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</si>
  <si>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</si>
  <si>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</si>
  <si>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</si>
  <si>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</si>
  <si>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</si>
  <si>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</si>
  <si>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</si>
  <si>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</si>
  <si>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</si>
  <si>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</si>
  <si>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</si>
  <si>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</si>
  <si>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</si>
  <si>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</si>
  <si>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</si>
  <si>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</si>
  <si>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</si>
  <si>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</si>
  <si>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</si>
  <si>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</si>
  <si>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</si>
  <si>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</si>
  <si>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</si>
  <si>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</si>
  <si>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</si>
  <si>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</si>
  <si>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</si>
  <si>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</si>
  <si>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</si>
  <si>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</si>
  <si>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</si>
  <si>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</si>
  <si>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</si>
  <si>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</si>
  <si>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</si>
  <si>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</si>
  <si>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</si>
  <si>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</si>
  <si>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</si>
  <si>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</si>
  <si>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</si>
  <si>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</si>
  <si>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</si>
  <si>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</si>
  <si>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</si>
  <si>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</si>
  <si>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</si>
  <si>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</si>
  <si>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</si>
  <si>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</si>
  <si>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</si>
  <si>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</si>
  <si>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</si>
  <si>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</si>
  <si>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</si>
  <si>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</si>
  <si>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</si>
  <si>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</si>
  <si>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</si>
  <si>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</si>
  <si>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</si>
  <si>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</si>
  <si>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</si>
  <si>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</si>
  <si>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</si>
  <si>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</si>
  <si>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</si>
  <si>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</si>
  <si>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</si>
  <si>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</si>
  <si>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</si>
  <si>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</si>
  <si>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</si>
  <si>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</si>
  <si>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</si>
  <si>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</si>
  <si>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</si>
  <si>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</si>
  <si>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</si>
  <si>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</si>
  <si>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</si>
  <si>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</si>
  <si>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</si>
  <si>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</si>
  <si>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</si>
  <si>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</si>
  <si>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</si>
  <si>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</si>
  <si>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</si>
  <si>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</si>
  <si>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</si>
  <si>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</si>
  <si>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</si>
  <si>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</si>
  <si>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</si>
  <si>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</si>
  <si>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</si>
  <si>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</si>
  <si>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</si>
  <si>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</si>
  <si>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</si>
  <si>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</si>
  <si>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</si>
  <si>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</si>
  <si>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</si>
  <si>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</si>
  <si>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</si>
  <si>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</si>
  <si>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</si>
  <si>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</si>
  <si>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</si>
  <si>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</si>
  <si>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</si>
  <si>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</si>
  <si>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</si>
  <si>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</si>
  <si>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</si>
  <si>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</si>
  <si>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</si>
  <si>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</si>
  <si>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</si>
  <si>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</si>
  <si>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</si>
  <si>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</si>
  <si>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</si>
  <si>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</si>
  <si>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</si>
  <si>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</si>
  <si>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</si>
  <si>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</si>
  <si>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</si>
  <si>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</si>
  <si>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</si>
  <si>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</si>
  <si>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</si>
  <si>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</si>
  <si>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</si>
  <si>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</si>
  <si>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</si>
  <si>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</si>
  <si>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</si>
  <si>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</si>
  <si>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</si>
  <si>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</si>
  <si>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</si>
  <si>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</si>
  <si>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</si>
  <si>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</si>
  <si>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</si>
  <si>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</si>
  <si>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</si>
  <si>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</si>
  <si>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</si>
  <si>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</si>
  <si>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</si>
  <si>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</si>
  <si>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</si>
  <si>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</si>
  <si>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</si>
  <si>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</si>
  <si>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</si>
  <si>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</si>
  <si>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</si>
  <si>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</si>
  <si>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</si>
  <si>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</si>
  <si>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</si>
  <si>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</si>
  <si>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</si>
  <si>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</si>
  <si>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</si>
  <si>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</si>
  <si>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</si>
  <si>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</si>
  <si>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</si>
  <si>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</si>
  <si>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</si>
  <si>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</si>
  <si>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</si>
  <si>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</si>
  <si>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</si>
  <si>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</si>
  <si>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</si>
  <si>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</si>
  <si>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</si>
  <si>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</si>
  <si>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</si>
  <si>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</si>
  <si>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</si>
  <si>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</si>
  <si>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</si>
  <si>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</si>
  <si>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</si>
  <si>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</si>
  <si>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</si>
  <si>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</si>
  <si>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</si>
  <si>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</si>
  <si>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</si>
  <si>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</si>
  <si>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</si>
  <si>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</si>
  <si>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</si>
  <si>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</si>
  <si>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</si>
  <si>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</si>
  <si>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</si>
  <si>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</si>
  <si>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</si>
  <si>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</si>
  <si>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</si>
  <si>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</si>
  <si>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</si>
  <si>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</si>
  <si>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</si>
  <si>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</si>
  <si>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</si>
  <si>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</si>
  <si>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</si>
  <si>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</si>
  <si>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</si>
  <si>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</si>
  <si>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</si>
  <si>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</si>
  <si>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</si>
  <si>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</si>
  <si>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</si>
  <si>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</si>
  <si>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</si>
  <si>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</si>
  <si>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</si>
  <si>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</si>
  <si>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</si>
  <si>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</si>
  <si>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</si>
  <si>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</si>
  <si>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</si>
  <si>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</si>
  <si>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</si>
  <si>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</si>
  <si>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</si>
  <si>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</si>
  <si>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</si>
  <si>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</si>
  <si>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</si>
  <si>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</si>
  <si>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</si>
  <si>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</si>
  <si>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</si>
  <si>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</si>
  <si>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</si>
  <si>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</si>
  <si>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</si>
  <si>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</si>
  <si>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</si>
  <si>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</si>
  <si>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</si>
  <si>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</si>
  <si>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</si>
  <si>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</si>
  <si>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</si>
  <si>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</si>
  <si>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</si>
  <si>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</si>
  <si>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</si>
  <si>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</si>
  <si>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</si>
  <si>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</si>
  <si>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</si>
  <si>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</si>
  <si>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</si>
  <si>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</si>
  <si>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</si>
  <si>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</si>
  <si>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</si>
  <si>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</si>
  <si>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</si>
  <si>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</si>
  <si>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</si>
  <si>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</si>
  <si>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</si>
  <si>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</si>
  <si>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</si>
  <si>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</si>
  <si>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</si>
  <si>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</si>
  <si>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</si>
  <si>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</si>
  <si>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</si>
  <si>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</si>
  <si>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</si>
  <si>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</si>
  <si>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</si>
  <si>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</si>
  <si>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</si>
  <si>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</si>
  <si>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</si>
  <si>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</si>
  <si>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</si>
  <si>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</si>
  <si>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</si>
  <si>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</si>
  <si>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</si>
  <si>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</si>
  <si>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</si>
  <si>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</si>
  <si>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</si>
  <si>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</si>
  <si>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</si>
  <si>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</si>
  <si>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</si>
  <si>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</si>
  <si>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</si>
  <si>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</si>
  <si>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</si>
  <si>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</si>
  <si>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</si>
  <si>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</si>
  <si>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</si>
  <si>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</si>
  <si>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</si>
  <si>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</si>
  <si>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</si>
  <si>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</si>
  <si>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</si>
  <si>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</si>
  <si>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</si>
  <si>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</si>
  <si>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</si>
  <si>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</si>
  <si>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</si>
  <si>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</si>
  <si>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</si>
  <si>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</si>
  <si>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</si>
  <si>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</si>
  <si>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</si>
  <si>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</si>
  <si>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</si>
  <si>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</si>
  <si>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</si>
  <si>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</si>
  <si>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</si>
  <si>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</si>
  <si>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</si>
  <si>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</si>
  <si>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</si>
  <si>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</si>
  <si>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</si>
  <si>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</si>
  <si>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</si>
  <si>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</si>
  <si>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</si>
  <si>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</si>
  <si>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</si>
  <si>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</si>
  <si>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</si>
  <si>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</si>
  <si>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</si>
  <si>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</si>
  <si>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</si>
  <si>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</si>
  <si>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</si>
  <si>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</si>
  <si>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</si>
  <si>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</si>
  <si>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</si>
  <si>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</si>
  <si>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</si>
  <si>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</si>
  <si>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</si>
  <si>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</si>
  <si>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</si>
  <si>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</si>
  <si>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</si>
  <si>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</si>
  <si>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</si>
  <si>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</si>
  <si>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</si>
  <si>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</si>
  <si>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</si>
  <si>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</si>
  <si>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</si>
  <si>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</si>
  <si>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</si>
  <si>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</si>
  <si>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</si>
  <si>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</si>
  <si>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</si>
  <si>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</si>
  <si>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</si>
  <si>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</si>
  <si>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</si>
  <si>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</si>
  <si>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</si>
  <si>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</si>
  <si>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</si>
  <si>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</si>
  <si>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</si>
  <si>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</si>
  <si>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</si>
  <si>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</si>
  <si>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</si>
  <si>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</si>
  <si>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</si>
  <si>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</si>
  <si>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</si>
  <si>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</si>
  <si>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</si>
  <si>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</si>
  <si>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</si>
  <si>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</si>
  <si>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</si>
  <si>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</si>
  <si>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</si>
  <si>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</si>
  <si>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</si>
  <si>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</si>
  <si>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</si>
  <si>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</si>
  <si>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</si>
  <si>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</si>
  <si>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</si>
  <si>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</si>
  <si>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</si>
  <si>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</si>
  <si>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</si>
  <si>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</si>
  <si>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</si>
  <si>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</si>
  <si>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</si>
  <si>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</si>
  <si>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</si>
  <si>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</si>
  <si>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</si>
  <si>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</si>
  <si>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</si>
  <si>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</si>
  <si>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</si>
  <si>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</si>
  <si>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</si>
  <si>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</si>
  <si>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</si>
  <si>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</si>
  <si>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</si>
  <si>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</si>
  <si>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</si>
  <si>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</si>
  <si>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</si>
  <si>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</si>
  <si>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</si>
  <si>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</si>
  <si>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</si>
  <si>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</si>
  <si>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</si>
  <si>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</si>
  <si>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</si>
  <si>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</si>
  <si>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</si>
  <si>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</si>
  <si>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</si>
  <si>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</si>
  <si>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</si>
  <si>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</si>
  <si>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</si>
  <si>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</si>
  <si>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</si>
  <si>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</si>
  <si>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</si>
  <si>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</si>
  <si>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</si>
  <si>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</si>
  <si>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</si>
  <si>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</si>
  <si>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</si>
  <si>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</si>
  <si>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</si>
  <si>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</si>
  <si>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</si>
  <si>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</si>
  <si>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</si>
  <si>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</si>
  <si>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</si>
  <si>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</si>
  <si>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</si>
  <si>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</si>
  <si>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</si>
  <si>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</si>
  <si>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</si>
  <si>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</si>
  <si>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</si>
  <si>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</si>
  <si>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</si>
  <si>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</si>
  <si>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</si>
  <si>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</si>
  <si>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</si>
  <si>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</si>
  <si>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</si>
  <si>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</si>
  <si>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</si>
  <si>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</si>
  <si>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</si>
  <si>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</si>
  <si>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</si>
  <si>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</si>
  <si>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</si>
  <si>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</si>
  <si>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</si>
  <si>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</si>
  <si>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</si>
  <si>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</si>
  <si>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</si>
  <si>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</si>
  <si>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</si>
  <si>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</si>
  <si>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</si>
  <si>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</si>
  <si>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</si>
  <si>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</si>
  <si>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</si>
  <si>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</si>
  <si>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</si>
  <si>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</si>
  <si>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</si>
  <si>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</si>
  <si>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</si>
  <si>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</si>
  <si>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</si>
  <si>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</si>
  <si>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</si>
  <si>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</si>
  <si>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</si>
  <si>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</si>
  <si>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</si>
  <si>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</si>
  <si>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</si>
  <si>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</si>
  <si>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</si>
  <si>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</si>
  <si>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</si>
  <si>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</si>
  <si>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</si>
  <si>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</si>
  <si>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</si>
  <si>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</si>
  <si>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</si>
  <si>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</si>
  <si>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</si>
  <si>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</si>
  <si>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</si>
  <si>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</si>
  <si>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</si>
  <si>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</si>
  <si>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</si>
  <si>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</si>
  <si>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</si>
  <si>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</si>
  <si>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</si>
  <si>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</si>
  <si>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</si>
  <si>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</si>
  <si>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</si>
  <si>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</si>
  <si>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</si>
  <si>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</si>
  <si>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</si>
  <si>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</si>
  <si>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</si>
  <si>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</si>
  <si>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</si>
  <si>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</si>
  <si>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</si>
  <si>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</si>
  <si>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</si>
  <si>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</si>
  <si>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</si>
  <si>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</si>
  <si>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</si>
  <si>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</si>
  <si>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</si>
  <si>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</si>
  <si>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</si>
  <si>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</si>
  <si>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</si>
  <si>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</si>
  <si>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</si>
  <si>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</si>
  <si>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</si>
  <si>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</si>
  <si>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</si>
  <si>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</si>
  <si>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</si>
  <si>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</si>
  <si>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</si>
  <si>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</si>
  <si>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</si>
  <si>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</si>
  <si>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</si>
  <si>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</si>
  <si>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</si>
  <si>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</si>
  <si>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</si>
  <si>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</si>
  <si>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</si>
  <si>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</si>
  <si>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</si>
  <si>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</si>
  <si>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</si>
  <si>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</si>
  <si>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</si>
  <si>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</si>
  <si>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</si>
  <si>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</si>
  <si>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</si>
  <si>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</si>
  <si>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</si>
  <si>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</si>
  <si>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</si>
  <si>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</si>
  <si>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</si>
  <si>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</si>
  <si>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</si>
  <si>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</si>
  <si>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</si>
  <si>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</si>
  <si>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</si>
  <si>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</si>
  <si>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</si>
  <si>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</si>
  <si>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</si>
  <si>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</si>
  <si>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</si>
  <si>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</si>
  <si>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</si>
  <si>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</si>
  <si>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</si>
  <si>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</si>
  <si>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</si>
  <si>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</si>
  <si>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</si>
  <si>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</si>
  <si>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</si>
  <si>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</si>
  <si>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</si>
  <si>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</si>
  <si>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</si>
  <si>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</si>
  <si>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</si>
  <si>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</si>
  <si>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</si>
  <si>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</si>
  <si>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</si>
  <si>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</si>
  <si>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</si>
  <si>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</si>
  <si>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</si>
  <si>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</si>
  <si>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</si>
  <si>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</si>
  <si>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</si>
  <si>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</si>
  <si>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</si>
  <si>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</si>
  <si>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</si>
  <si>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</si>
  <si>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</si>
  <si>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</si>
  <si>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</si>
  <si>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</si>
  <si>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</si>
  <si>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</si>
  <si>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</si>
  <si>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</si>
  <si>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</si>
  <si>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</si>
  <si>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</si>
  <si>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</si>
  <si>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</si>
  <si>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</si>
  <si>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</si>
  <si>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</si>
  <si>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</si>
  <si>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</si>
  <si>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</si>
  <si>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</si>
  <si>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</si>
  <si>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</si>
  <si>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</si>
  <si>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</si>
  <si>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</si>
  <si>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</si>
  <si>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</si>
  <si>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</si>
  <si>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</si>
  <si>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</si>
  <si>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</si>
  <si>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</si>
  <si>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</si>
  <si>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</si>
  <si>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</si>
  <si>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</si>
  <si>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</si>
  <si>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</si>
  <si>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</si>
  <si>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</si>
  <si>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</si>
  <si>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</si>
  <si>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</si>
  <si>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</si>
  <si>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</si>
  <si>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</si>
  <si>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</si>
  <si>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</si>
  <si>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</si>
  <si>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</si>
  <si>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</si>
  <si>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</si>
  <si>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</si>
  <si>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</si>
  <si>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</si>
  <si>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</si>
  <si>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</si>
  <si>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</si>
  <si>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</si>
  <si>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</si>
  <si>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</si>
  <si>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</si>
  <si>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</si>
  <si>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</si>
  <si>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</si>
  <si>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</si>
  <si>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</si>
  <si>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</si>
  <si>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</si>
  <si>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</si>
  <si>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</si>
  <si>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</si>
  <si>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</si>
  <si>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</si>
  <si>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</si>
  <si>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</si>
  <si>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</si>
  <si>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</si>
  <si>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</si>
  <si>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</si>
  <si>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</si>
  <si>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</si>
  <si>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</si>
  <si>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</si>
  <si>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</si>
  <si>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</si>
  <si>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</si>
  <si>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</si>
  <si>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</si>
  <si>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</si>
  <si>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</si>
  <si>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</si>
  <si>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</si>
  <si>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</si>
  <si>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</si>
  <si>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</si>
  <si>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</si>
  <si>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</si>
  <si>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</si>
  <si>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</si>
  <si>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</si>
  <si>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</si>
  <si>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</si>
  <si>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</si>
  <si>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</si>
  <si>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</si>
  <si>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</si>
  <si>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</si>
  <si>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</si>
  <si>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</si>
  <si>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</si>
  <si>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</si>
  <si>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</si>
  <si>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</si>
  <si>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</si>
  <si>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</si>
  <si>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</si>
  <si>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</si>
  <si>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</si>
  <si>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</si>
  <si>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</si>
  <si>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</si>
  <si>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</si>
  <si>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</si>
  <si>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</si>
  <si>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</si>
  <si>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</si>
  <si>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</si>
  <si>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</si>
  <si>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</si>
  <si>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</si>
  <si>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</si>
  <si>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</si>
  <si>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</si>
  <si>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</si>
  <si>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</si>
  <si>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</si>
  <si>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</si>
  <si>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</si>
  <si>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</si>
  <si>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</si>
  <si>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</si>
  <si>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</si>
  <si>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</si>
  <si>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</si>
  <si>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</si>
  <si>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</si>
  <si>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</si>
  <si>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</si>
  <si>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</si>
  <si>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</si>
  <si>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</si>
  <si>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</si>
  <si>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</si>
  <si>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</si>
  <si>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</si>
  <si>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</si>
  <si>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</si>
  <si>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</si>
  <si>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</si>
  <si>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</si>
  <si>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</si>
  <si>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</si>
  <si>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</si>
  <si>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</si>
  <si>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</si>
  <si>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</si>
  <si>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</si>
  <si>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</si>
  <si>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</si>
  <si>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</si>
  <si>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</si>
  <si>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</si>
  <si>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</si>
  <si>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</si>
  <si>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</si>
  <si>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</si>
  <si>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</si>
  <si>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</si>
  <si>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</si>
  <si>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</si>
  <si>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</si>
  <si>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</si>
  <si>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</si>
  <si>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</si>
  <si>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</si>
  <si>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</si>
  <si>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</si>
  <si>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</si>
  <si>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</si>
  <si>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</si>
  <si>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</si>
  <si>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</si>
  <si>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</si>
  <si>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</si>
  <si>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</si>
  <si>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</si>
  <si>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</si>
  <si>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</si>
  <si>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</si>
  <si>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</si>
  <si>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</si>
  <si>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</si>
  <si>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</si>
  <si>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</si>
  <si>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</si>
  <si>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</si>
  <si>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</si>
  <si>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</si>
  <si>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</si>
  <si>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</si>
  <si>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</si>
  <si>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</si>
  <si>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</si>
  <si>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</si>
  <si>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</si>
  <si>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</si>
  <si>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</si>
  <si>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</si>
  <si>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</si>
  <si>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</si>
  <si>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</si>
  <si>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</si>
  <si>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</si>
  <si>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</si>
  <si>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</si>
  <si>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</si>
  <si>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</si>
  <si>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</si>
  <si>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</si>
  <si>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</si>
  <si>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</si>
  <si>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</si>
  <si>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</si>
  <si>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</si>
  <si>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</si>
  <si>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</si>
  <si>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</si>
  <si>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</si>
  <si>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</si>
  <si>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</si>
  <si>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</si>
  <si>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</si>
  <si>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</si>
  <si>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</si>
  <si>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</si>
  <si>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</si>
  <si>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</si>
  <si>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</si>
  <si>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</si>
  <si>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</si>
  <si>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</si>
  <si>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</si>
  <si>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</si>
  <si>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</si>
  <si>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</si>
  <si>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</si>
  <si>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</si>
  <si>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</si>
  <si>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</si>
  <si>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</si>
  <si>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</si>
  <si>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</si>
  <si>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</si>
  <si>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</si>
  <si>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</si>
  <si>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</si>
  <si>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</si>
  <si>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</si>
  <si>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</si>
  <si>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</si>
  <si>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</si>
  <si>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</si>
  <si>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</si>
  <si>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</si>
  <si>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</si>
  <si>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</si>
  <si>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</si>
  <si>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</si>
  <si>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</si>
  <si>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</si>
  <si>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</si>
  <si>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</si>
  <si>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</si>
  <si>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</si>
  <si>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</si>
  <si>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</si>
  <si>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</si>
  <si>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</si>
  <si>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</si>
  <si>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</si>
  <si>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</si>
  <si>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</si>
  <si>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</si>
  <si>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</si>
  <si>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</si>
  <si>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</si>
  <si>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</si>
  <si>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</si>
  <si>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</si>
  <si>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</si>
  <si>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</si>
  <si>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</si>
  <si>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</si>
  <si>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</si>
  <si>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</si>
  <si>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</si>
  <si>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</si>
  <si>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</si>
  <si>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</si>
  <si>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</si>
  <si>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</si>
  <si>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</si>
  <si>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</si>
  <si>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</si>
  <si>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</si>
  <si>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</si>
  <si>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</si>
  <si>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</si>
  <si>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</si>
  <si>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</si>
  <si>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</si>
  <si>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</si>
  <si>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</si>
  <si>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</si>
  <si>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</si>
  <si>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</si>
  <si>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</si>
  <si>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</si>
  <si>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</si>
  <si>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</si>
  <si>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</si>
  <si>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</si>
  <si>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</si>
  <si>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</si>
  <si>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</si>
  <si>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</si>
  <si>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</si>
  <si>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</si>
  <si>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</si>
  <si>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</si>
  <si>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</si>
  <si>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</si>
  <si>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</si>
  <si>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</si>
  <si>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</si>
  <si>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</si>
  <si>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</si>
  <si>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</si>
  <si>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</si>
  <si>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</si>
  <si>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</si>
  <si>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</si>
  <si>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</si>
  <si>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</si>
  <si>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</si>
  <si>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</si>
  <si>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</si>
  <si>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</si>
  <si>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</si>
  <si>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</si>
  <si>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</si>
  <si>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</si>
  <si>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</si>
  <si>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</si>
  <si>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</si>
  <si>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</si>
  <si>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</si>
  <si>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</si>
  <si>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</si>
  <si>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</si>
  <si>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</si>
  <si>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</si>
  <si>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</si>
  <si>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</si>
  <si>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</si>
  <si>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</si>
  <si>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</si>
  <si>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</si>
  <si>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</si>
  <si>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</si>
  <si>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</si>
  <si>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</si>
  <si>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</si>
  <si>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</si>
  <si>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</si>
  <si>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</si>
  <si>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</si>
  <si>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</si>
  <si>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</si>
  <si>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</si>
  <si>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</si>
  <si>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</si>
  <si>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</si>
  <si>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</si>
  <si>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</si>
  <si>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</si>
  <si>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</si>
  <si>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</si>
  <si>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</si>
  <si>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</si>
  <si>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</si>
  <si>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</si>
  <si>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</si>
  <si>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</si>
  <si>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</si>
  <si>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</si>
  <si>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</si>
  <si>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</si>
  <si>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</si>
  <si>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</si>
  <si>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</si>
  <si>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</si>
  <si>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</si>
  <si>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</si>
  <si>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</si>
  <si>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</si>
  <si>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</si>
  <si>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</si>
  <si>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</si>
  <si>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</si>
  <si>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</si>
  <si>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</si>
  <si>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</si>
  <si>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</si>
  <si>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</si>
  <si>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</si>
  <si>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</si>
  <si>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</si>
  <si>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</si>
  <si>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</si>
  <si>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</si>
  <si>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</si>
  <si>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</si>
  <si>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</si>
  <si>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</si>
  <si>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</si>
  <si>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</si>
  <si>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</si>
  <si>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</si>
  <si>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</si>
  <si>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</si>
  <si>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</si>
  <si>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</si>
  <si>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</si>
  <si>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</si>
  <si>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</si>
  <si>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</si>
  <si>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</si>
  <si>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</si>
  <si>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</si>
  <si>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</si>
  <si>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</si>
  <si>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</si>
  <si>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</si>
  <si>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</si>
  <si>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</si>
  <si>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</si>
  <si>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</si>
  <si>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</si>
  <si>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</si>
  <si>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</si>
  <si>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</si>
  <si>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</si>
  <si>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</si>
  <si>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</si>
  <si>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</si>
  <si>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</si>
  <si>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</si>
  <si>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</si>
  <si>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</si>
  <si>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</si>
  <si>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</si>
  <si>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</si>
  <si>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</si>
  <si>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</si>
  <si>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</si>
  <si>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</si>
  <si>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</si>
  <si>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</si>
  <si>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</si>
  <si>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</si>
  <si>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</si>
  <si>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</si>
  <si>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</si>
  <si>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</si>
  <si>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</si>
  <si>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</si>
  <si>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</si>
  <si>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</si>
  <si>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</si>
  <si>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</si>
  <si>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</si>
  <si>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</si>
  <si>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</si>
  <si>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</si>
  <si>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</si>
  <si>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</si>
  <si>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</si>
  <si>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</si>
  <si>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</si>
  <si>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</si>
  <si>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</si>
  <si>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</si>
  <si>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</si>
  <si>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</si>
  <si>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</si>
  <si>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</si>
  <si>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</si>
  <si>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</si>
  <si>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</si>
  <si>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</si>
  <si>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</si>
  <si>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</si>
  <si>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</si>
  <si>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</si>
  <si>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</si>
  <si>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</si>
  <si>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</si>
  <si>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</si>
  <si>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</si>
  <si>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</si>
  <si>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</si>
  <si>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</si>
  <si>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</si>
  <si>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</si>
  <si>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</si>
  <si>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</si>
  <si>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</si>
  <si>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</si>
  <si>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</si>
  <si>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</si>
  <si>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</si>
  <si>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</si>
  <si>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</si>
  <si>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</si>
  <si>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</si>
  <si>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</si>
  <si>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</si>
  <si>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</si>
  <si>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</si>
  <si>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</si>
  <si>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</si>
  <si>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</si>
  <si>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</si>
  <si>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</si>
  <si>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</si>
  <si>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</si>
  <si>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</si>
  <si>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</si>
  <si>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</si>
  <si>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</si>
  <si>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</si>
  <si>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</si>
  <si>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</si>
  <si>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</si>
  <si>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</si>
  <si>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</si>
  <si>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</si>
  <si>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</si>
  <si>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</si>
  <si>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</si>
  <si>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</si>
  <si>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</si>
  <si>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</si>
  <si>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</si>
  <si>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</si>
  <si>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</si>
  <si>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</si>
  <si>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</si>
  <si>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</si>
  <si>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</si>
  <si>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</si>
  <si>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</si>
  <si>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</si>
  <si>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</si>
  <si>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</si>
  <si>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</si>
  <si>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</si>
  <si>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</si>
  <si>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</si>
  <si>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</si>
  <si>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</si>
  <si>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</si>
  <si>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</si>
  <si>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</si>
  <si>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</si>
  <si>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</si>
  <si>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</si>
  <si>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</si>
  <si>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</si>
  <si>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</si>
  <si>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</si>
  <si>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</si>
  <si>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</si>
  <si>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</si>
  <si>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</si>
  <si>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</si>
  <si>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</si>
  <si>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</si>
  <si>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</si>
  <si>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</si>
  <si>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</si>
  <si>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</si>
  <si>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</si>
  <si>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</si>
  <si>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</si>
  <si>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</si>
  <si>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</si>
  <si>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</si>
  <si>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</si>
  <si>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</si>
  <si>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</si>
  <si>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</si>
  <si>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</si>
  <si>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</si>
  <si>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</si>
  <si>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</si>
  <si>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</si>
  <si>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</si>
  <si>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</si>
  <si>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</si>
  <si>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</si>
  <si>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</si>
  <si>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</si>
  <si>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</si>
  <si>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</si>
  <si>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</si>
  <si>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</si>
  <si>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</si>
  <si>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</si>
  <si>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</si>
  <si>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</si>
  <si>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</si>
  <si>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</si>
  <si>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</si>
  <si>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</si>
  <si>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</si>
  <si>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</si>
  <si>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</si>
  <si>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</si>
  <si>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</si>
  <si>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</si>
  <si>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</si>
  <si>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</si>
  <si>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</si>
  <si>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</si>
  <si>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</si>
  <si>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</si>
  <si>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</si>
  <si>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</si>
  <si>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</si>
  <si>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</si>
  <si>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</si>
  <si>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</si>
  <si>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</si>
  <si>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</si>
  <si>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</si>
  <si>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</si>
  <si>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</si>
  <si>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</si>
  <si>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</si>
  <si>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</si>
  <si>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</si>
  <si>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</si>
  <si>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</si>
  <si>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</si>
  <si>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</si>
  <si>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</si>
  <si>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</si>
  <si>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</si>
  <si>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</si>
  <si>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</si>
  <si>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</si>
  <si>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</si>
  <si>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</si>
  <si>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</si>
  <si>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</si>
  <si>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</si>
  <si>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</si>
  <si>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</si>
  <si>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</si>
  <si>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</si>
  <si>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</si>
  <si>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</si>
  <si>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</si>
  <si>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</si>
  <si>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</si>
  <si>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</si>
  <si>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</si>
  <si>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</si>
  <si>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</si>
  <si>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</si>
  <si>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</si>
  <si>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</si>
  <si>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</si>
  <si>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</si>
  <si>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</si>
  <si>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</si>
  <si>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</si>
  <si>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</si>
  <si>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</si>
  <si>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</si>
  <si>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</si>
  <si>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</si>
  <si>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</si>
  <si>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</si>
  <si>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</si>
  <si>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</si>
  <si>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</si>
  <si>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</si>
  <si>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</si>
  <si>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</si>
  <si>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</si>
  <si>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</si>
  <si>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</si>
  <si>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</si>
  <si>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</si>
  <si>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</si>
  <si>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</si>
  <si>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</si>
  <si>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</si>
  <si>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</si>
  <si>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</si>
  <si>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</si>
  <si>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</si>
  <si>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</si>
  <si>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</si>
  <si>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</si>
  <si>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</si>
  <si>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</si>
  <si>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</si>
  <si>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</si>
  <si>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</si>
  <si>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</si>
  <si>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</si>
  <si>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</si>
  <si>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</si>
  <si>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</si>
  <si>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</si>
  <si>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</si>
  <si>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</si>
  <si>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</si>
  <si>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</si>
  <si>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</si>
  <si>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</si>
  <si>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</si>
  <si>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</si>
  <si>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</si>
  <si>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</si>
  <si>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</si>
  <si>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</si>
  <si>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</si>
  <si>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</si>
  <si>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</si>
  <si>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</si>
  <si>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</si>
  <si>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</si>
  <si>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</si>
  <si>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</si>
  <si>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</si>
  <si>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</si>
  <si>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</si>
  <si>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</si>
  <si>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</si>
  <si>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</si>
  <si>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</si>
  <si>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</si>
  <si>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</si>
  <si>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</si>
  <si>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</si>
  <si>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</si>
  <si>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</si>
  <si>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</si>
  <si>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</si>
  <si>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</si>
  <si>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</si>
  <si>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</si>
  <si>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</si>
  <si>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</si>
  <si>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</si>
  <si>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</si>
  <si>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</si>
  <si>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</si>
  <si>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</si>
  <si>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</si>
  <si>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</si>
  <si>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</si>
  <si>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</si>
  <si>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</si>
  <si>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</si>
  <si>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</si>
  <si>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</si>
  <si>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</si>
  <si>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</si>
  <si>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</si>
  <si>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</si>
  <si>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</si>
  <si>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</si>
  <si>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</si>
  <si>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</si>
  <si>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</si>
  <si>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</si>
  <si>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</si>
  <si>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</si>
  <si>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</si>
  <si>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</si>
  <si>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</si>
  <si>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</si>
  <si>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</si>
  <si>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</si>
  <si>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</si>
  <si>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</si>
  <si>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</si>
  <si>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</si>
  <si>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</si>
  <si>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</si>
  <si>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</si>
  <si>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</si>
  <si>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</si>
  <si>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</si>
  <si>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</si>
  <si>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</si>
  <si>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</si>
  <si>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</si>
  <si>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</si>
  <si>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</si>
  <si>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</si>
  <si>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</si>
  <si>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</si>
  <si>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</si>
  <si>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</si>
  <si>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</si>
  <si>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</si>
  <si>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</si>
  <si>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</si>
  <si>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</si>
  <si>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</si>
  <si>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</si>
  <si>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</si>
  <si>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</si>
  <si>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</si>
  <si>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</si>
  <si>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</si>
  <si>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</si>
  <si>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</si>
  <si>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</si>
  <si>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</si>
  <si>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</si>
  <si>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</si>
  <si>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</si>
  <si>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</si>
  <si>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</si>
  <si>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</si>
  <si>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</si>
  <si>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</si>
  <si>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</si>
  <si>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</si>
  <si>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</si>
  <si>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</si>
  <si>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</si>
  <si>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</si>
  <si>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</si>
  <si>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</si>
  <si>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</si>
  <si>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</si>
  <si>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</si>
  <si>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</si>
  <si>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</si>
  <si>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</si>
  <si>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</si>
  <si>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</si>
  <si>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</si>
  <si>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</si>
  <si>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</si>
  <si>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</si>
  <si>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</si>
  <si>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</si>
  <si>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</si>
  <si>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</si>
  <si>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</si>
  <si>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</si>
  <si>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</si>
  <si>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</si>
  <si>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</si>
  <si>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</si>
  <si>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</si>
  <si>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</si>
  <si>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</si>
  <si>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</si>
  <si>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</si>
  <si>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</si>
  <si>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</si>
  <si>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</si>
  <si>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</si>
  <si>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</si>
  <si>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</si>
  <si>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</si>
  <si>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</si>
  <si>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</si>
  <si>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</si>
  <si>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</si>
  <si>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</si>
  <si>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</si>
  <si>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</si>
  <si>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</si>
  <si>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</si>
  <si>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</si>
  <si>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</si>
  <si>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</si>
  <si>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</si>
  <si>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</si>
  <si>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</si>
  <si>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</si>
  <si>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</si>
  <si>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</si>
  <si>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</si>
  <si>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</si>
  <si>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</si>
  <si>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</si>
  <si>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</si>
  <si>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</si>
  <si>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</si>
  <si>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</si>
  <si>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</si>
  <si>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</si>
  <si>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</si>
  <si>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</si>
  <si>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</si>
  <si>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</si>
  <si>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</si>
  <si>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</si>
  <si>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</si>
  <si>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</si>
  <si>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</si>
  <si>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</si>
  <si>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</si>
  <si>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</si>
  <si>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</si>
  <si>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</si>
  <si>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</si>
  <si>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</si>
  <si>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</si>
  <si>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</si>
  <si>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</si>
  <si>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</si>
  <si>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</si>
  <si>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</si>
  <si>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</si>
  <si>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</si>
  <si>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</si>
  <si>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</si>
  <si>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</si>
  <si>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</si>
  <si>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</si>
  <si>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</si>
  <si>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</si>
  <si>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</si>
  <si>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</si>
  <si>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</si>
  <si>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</si>
  <si>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</si>
  <si>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</si>
  <si>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</si>
  <si>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</si>
  <si>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</si>
  <si>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</si>
  <si>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</si>
  <si>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</si>
  <si>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</si>
  <si>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</si>
  <si>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</si>
  <si>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</si>
  <si>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</si>
  <si>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</si>
  <si>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</si>
  <si>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</si>
  <si>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</si>
  <si>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</si>
  <si>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</si>
  <si>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</si>
  <si>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</si>
  <si>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</si>
  <si>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</si>
  <si>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</si>
  <si>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</si>
  <si>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</si>
  <si>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</si>
  <si>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</si>
  <si>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</si>
  <si>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</si>
  <si>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</si>
  <si>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</si>
  <si>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</si>
  <si>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</si>
  <si>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</si>
  <si>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</si>
  <si>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</si>
  <si>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</si>
  <si>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</si>
  <si>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</si>
  <si>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</si>
  <si>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</si>
  <si>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</si>
  <si>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</si>
  <si>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</si>
  <si>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</si>
  <si>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</si>
  <si>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</si>
  <si>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</si>
  <si>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</si>
  <si>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</si>
  <si>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</si>
  <si>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</si>
  <si>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</si>
  <si>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</si>
  <si>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</si>
  <si>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</si>
  <si>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</si>
  <si>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</si>
  <si>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</si>
  <si>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</si>
  <si>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</si>
  <si>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</si>
  <si>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</si>
  <si>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</si>
  <si>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</si>
  <si>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</si>
  <si>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</si>
  <si>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</si>
  <si>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</si>
  <si>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</si>
  <si>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</si>
  <si>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</si>
  <si>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</si>
  <si>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</si>
  <si>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</si>
  <si>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</si>
  <si>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</si>
  <si>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</si>
  <si>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</si>
  <si>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</si>
  <si>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</si>
  <si>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</si>
  <si>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</si>
  <si>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</si>
  <si>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</si>
  <si>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</si>
  <si>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</si>
  <si>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</si>
  <si>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</si>
  <si>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</si>
  <si>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</si>
  <si>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</si>
  <si>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</si>
  <si>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</si>
  <si>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</si>
  <si>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</si>
  <si>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</si>
  <si>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</si>
  <si>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</si>
  <si>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</si>
  <si>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</si>
  <si>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</si>
  <si>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</si>
  <si>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</si>
  <si>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</si>
  <si>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</si>
  <si>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</si>
  <si>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</si>
  <si>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</si>
  <si>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</si>
  <si>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</si>
  <si>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</si>
  <si>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</si>
  <si>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</si>
  <si>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</si>
  <si>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</si>
  <si>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</si>
  <si>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</si>
  <si>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</si>
  <si>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</si>
  <si>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</si>
  <si>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</si>
  <si>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</si>
  <si>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</si>
  <si>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</si>
  <si>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</si>
  <si>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</si>
  <si>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</si>
  <si>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</si>
  <si>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</si>
  <si>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</si>
  <si>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</si>
  <si>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</si>
  <si>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</si>
  <si>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</si>
  <si>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</si>
  <si>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</si>
  <si>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</si>
  <si>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</si>
  <si>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</si>
  <si>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</si>
  <si>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</si>
  <si>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</si>
  <si>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</si>
  <si>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</si>
  <si>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</si>
  <si>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</si>
  <si>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</si>
  <si>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</si>
  <si>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</si>
  <si>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</si>
  <si>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</si>
  <si>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</si>
  <si>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</si>
  <si>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</si>
  <si>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</si>
  <si>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</si>
  <si>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</si>
  <si>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</si>
  <si>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</si>
  <si>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</si>
  <si>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</si>
  <si>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</si>
  <si>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</si>
  <si>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</si>
  <si>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</si>
  <si>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</si>
  <si>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</si>
  <si>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</si>
  <si>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</si>
  <si>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</si>
  <si>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</si>
  <si>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</si>
  <si>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</si>
  <si>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</si>
  <si>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</si>
  <si>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</si>
  <si>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</si>
  <si>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</si>
  <si>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</si>
  <si>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</si>
  <si>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</si>
  <si>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</si>
  <si>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</si>
  <si>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</si>
  <si>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</si>
  <si>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</si>
  <si>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</si>
  <si>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</si>
  <si>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</si>
  <si>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</si>
  <si>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</si>
  <si>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</si>
  <si>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</si>
  <si>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</si>
  <si>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</si>
  <si>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</si>
  <si>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</si>
  <si>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</si>
  <si>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</si>
  <si>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</si>
  <si>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</si>
  <si>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</si>
  <si>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</si>
  <si>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</si>
  <si>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</si>
  <si>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</si>
  <si>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</si>
  <si>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</si>
  <si>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</si>
  <si>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</si>
  <si>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</si>
  <si>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</si>
  <si>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</si>
  <si>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</si>
  <si>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</si>
  <si>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</si>
  <si>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</si>
  <si>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</si>
  <si>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</si>
  <si>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</si>
  <si>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</si>
  <si>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</si>
  <si>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</si>
  <si>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</si>
  <si>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</si>
  <si>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</si>
  <si>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</si>
  <si>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</si>
  <si>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</si>
  <si>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</si>
  <si>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</si>
  <si>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</si>
  <si>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</si>
  <si>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</si>
  <si>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</si>
  <si>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</si>
  <si>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</si>
  <si>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</si>
  <si>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</si>
  <si>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</si>
  <si>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</si>
  <si>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</si>
  <si>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</si>
  <si>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</si>
  <si>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</si>
  <si>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</si>
  <si>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</si>
  <si>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</si>
  <si>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</si>
  <si>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</si>
  <si>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</si>
  <si>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</si>
  <si>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</si>
  <si>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</si>
  <si>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</si>
  <si>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</si>
  <si>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</si>
  <si>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</si>
  <si>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</si>
  <si>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</si>
  <si>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</si>
  <si>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</si>
  <si>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</si>
  <si>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</si>
  <si>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</si>
  <si>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</si>
  <si>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</si>
  <si>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</si>
  <si>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</si>
  <si>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</si>
  <si>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</si>
  <si>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</si>
  <si>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</si>
  <si>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</si>
  <si>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</si>
  <si>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</si>
  <si>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</si>
  <si>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</si>
  <si>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</si>
  <si>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</si>
  <si>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</si>
  <si>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</si>
  <si>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</si>
  <si>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</si>
  <si>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</si>
  <si>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</si>
  <si>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</si>
  <si>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</si>
  <si>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</si>
  <si>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</si>
  <si>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</si>
  <si>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</si>
  <si>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</si>
  <si>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</si>
  <si>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</si>
  <si>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</si>
  <si>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</si>
  <si>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</si>
  <si>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</si>
  <si>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</si>
  <si>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</si>
  <si>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</si>
  <si>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</si>
  <si>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</si>
  <si>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</si>
  <si>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</si>
  <si>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</si>
  <si>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</si>
  <si>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</si>
  <si>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</si>
  <si>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</si>
  <si>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</si>
  <si>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</si>
  <si>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</si>
  <si>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</si>
  <si>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</si>
  <si>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</si>
  <si>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</si>
  <si>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</si>
  <si>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</si>
  <si>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</si>
  <si>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</si>
  <si>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</si>
  <si>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</si>
  <si>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</si>
  <si>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</si>
  <si>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</si>
  <si>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</si>
  <si>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</si>
  <si>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</si>
  <si>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</si>
  <si>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</si>
  <si>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</si>
  <si>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</si>
  <si>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</si>
  <si>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</si>
  <si>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</si>
  <si>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</si>
  <si>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</si>
  <si>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</si>
  <si>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</si>
  <si>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</si>
  <si>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</si>
  <si>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</si>
  <si>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</si>
  <si>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</si>
  <si>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</si>
  <si>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</si>
  <si>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</si>
  <si>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</si>
  <si>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</si>
  <si>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</si>
  <si>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</si>
  <si>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</si>
  <si>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</si>
  <si>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</si>
  <si>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</si>
  <si>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</si>
  <si>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</si>
  <si>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</si>
  <si>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</si>
  <si>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</si>
  <si>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</si>
  <si>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</si>
  <si>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</si>
  <si>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</si>
  <si>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</si>
  <si>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</si>
  <si>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</si>
  <si>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</si>
  <si>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</si>
  <si>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</si>
  <si>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</si>
  <si>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</si>
  <si>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</si>
  <si>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</si>
  <si>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</si>
  <si>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</si>
  <si>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</si>
  <si>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</si>
  <si>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</si>
  <si>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</si>
  <si>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</si>
  <si>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</si>
  <si>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</si>
  <si>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</si>
  <si>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</si>
  <si>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</si>
  <si>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</si>
  <si>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</si>
  <si>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</si>
  <si>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</si>
  <si>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</si>
  <si>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</si>
  <si>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</si>
  <si>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</si>
  <si>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</si>
  <si>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</si>
  <si>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</si>
  <si>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</si>
  <si>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</si>
  <si>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</si>
  <si>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</si>
  <si>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</si>
  <si>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</si>
  <si>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</si>
  <si>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</si>
  <si>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</si>
  <si>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</si>
  <si>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</si>
  <si>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</si>
  <si>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</si>
  <si>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</si>
  <si>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</si>
  <si>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</si>
  <si>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</si>
  <si>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</si>
  <si>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</si>
  <si>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</si>
  <si>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</si>
  <si>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</si>
  <si>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</si>
  <si>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</si>
  <si>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</si>
  <si>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</si>
  <si>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</si>
  <si>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</si>
  <si>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</si>
  <si>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</si>
  <si>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</si>
  <si>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</si>
  <si>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</si>
  <si>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</si>
  <si>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</si>
  <si>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</si>
  <si>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</si>
  <si>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</si>
  <si>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</si>
  <si>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</si>
  <si>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</si>
  <si>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</si>
  <si>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</si>
  <si>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</si>
  <si>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</si>
  <si>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</si>
  <si>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</si>
  <si>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</si>
  <si>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</si>
  <si>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</si>
  <si>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</si>
  <si>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</si>
  <si>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</si>
  <si>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</si>
  <si>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</si>
  <si>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</si>
  <si>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</si>
  <si>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</si>
  <si>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</si>
  <si>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</si>
  <si>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</si>
  <si>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</si>
  <si>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</si>
  <si>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</si>
  <si>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</si>
  <si>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</si>
  <si>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</si>
  <si>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</si>
  <si>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</si>
  <si>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</si>
  <si>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</si>
  <si>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</si>
  <si>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</si>
  <si>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</si>
  <si>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</si>
  <si>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</si>
  <si>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</si>
  <si>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</si>
  <si>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</si>
  <si>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</si>
  <si>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</si>
  <si>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</si>
  <si>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</si>
  <si>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</si>
  <si>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</si>
  <si>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</si>
  <si>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</si>
  <si>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</si>
  <si>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</si>
  <si>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</si>
  <si>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</si>
  <si>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</si>
  <si>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</si>
  <si>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</si>
  <si>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</si>
  <si>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</si>
  <si>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</si>
  <si>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</si>
  <si>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</si>
  <si>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</si>
  <si>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</si>
  <si>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</si>
  <si>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</si>
  <si>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</si>
  <si>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</si>
  <si>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</si>
  <si>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</si>
  <si>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</si>
  <si>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</si>
  <si>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</si>
  <si>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</si>
  <si>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</si>
  <si>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</si>
  <si>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</si>
  <si>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</si>
  <si>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</si>
  <si>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</si>
  <si>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</si>
  <si>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</si>
  <si>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</si>
  <si>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</si>
  <si>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</si>
  <si>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</si>
  <si>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</si>
  <si>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</si>
  <si>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</si>
  <si>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</si>
  <si>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</si>
  <si>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</si>
  <si>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</si>
  <si>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</si>
  <si>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</si>
  <si>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</si>
  <si>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</si>
  <si>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</si>
  <si>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</si>
  <si>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</si>
  <si>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</si>
  <si>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</si>
  <si>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</si>
  <si>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</si>
  <si>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</si>
  <si>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</si>
  <si>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</si>
  <si>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</si>
  <si>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</si>
  <si>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</si>
  <si>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</si>
  <si>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</si>
  <si>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</si>
  <si>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</si>
  <si>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</si>
  <si>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</si>
  <si>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</si>
  <si>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</si>
  <si>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</si>
  <si>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</si>
  <si>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</si>
  <si>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</si>
  <si>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</si>
  <si>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</si>
  <si>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</si>
  <si>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</si>
  <si>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</si>
  <si>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</si>
  <si>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</si>
  <si>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</si>
  <si>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</si>
  <si>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</si>
  <si>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</si>
  <si>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</si>
  <si>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</si>
  <si>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</si>
  <si>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</si>
  <si>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</si>
  <si>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</si>
  <si>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</si>
  <si>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</si>
  <si>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</si>
  <si>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</si>
  <si>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</si>
  <si>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</si>
  <si>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</si>
  <si>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</si>
  <si>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</si>
  <si>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</si>
  <si>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</si>
  <si>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</si>
  <si>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</si>
  <si>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</si>
  <si>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</si>
  <si>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</si>
  <si>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</si>
  <si>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</si>
  <si>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</si>
  <si>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</si>
  <si>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</si>
  <si>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</si>
  <si>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</si>
  <si>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</si>
  <si>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</si>
  <si>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</si>
  <si>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</si>
  <si>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</si>
  <si>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</si>
  <si>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</si>
  <si>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</si>
  <si>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</si>
  <si>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</si>
  <si>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</si>
  <si>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</si>
  <si>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</si>
  <si>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</si>
  <si>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</si>
  <si>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</si>
  <si>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</si>
  <si>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</si>
  <si>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</si>
  <si>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</si>
  <si>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</si>
  <si>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</si>
  <si>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</si>
  <si>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</si>
  <si>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</si>
  <si>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</si>
  <si>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</si>
  <si>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</si>
  <si>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</si>
  <si>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</si>
  <si>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</si>
  <si>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</si>
  <si>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</si>
  <si>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</si>
  <si>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</si>
  <si>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</si>
  <si>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</si>
  <si>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</si>
  <si>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</si>
  <si>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</si>
  <si>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</si>
  <si>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</si>
  <si>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</si>
  <si>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</si>
  <si>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</si>
  <si>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</si>
  <si>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</si>
  <si>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</si>
  <si>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</si>
  <si>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</si>
  <si>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</si>
  <si>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</si>
  <si>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</si>
  <si>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</si>
  <si>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</si>
  <si>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</si>
  <si>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</si>
  <si>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</si>
  <si>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</si>
  <si>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</si>
  <si>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</si>
  <si>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</si>
  <si>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</si>
  <si>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</si>
  <si>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</si>
  <si>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</si>
  <si>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</si>
  <si>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</si>
  <si>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</si>
  <si>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</si>
  <si>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</si>
  <si>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</si>
  <si>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</si>
  <si>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</si>
  <si>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</si>
  <si>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</si>
  <si>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</si>
  <si>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</si>
  <si>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</si>
  <si>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</si>
  <si>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</si>
  <si>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</si>
  <si>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</si>
  <si>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</si>
  <si>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</si>
  <si>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</si>
  <si>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</si>
  <si>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</si>
  <si>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</si>
  <si>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</si>
  <si>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</si>
  <si>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</si>
  <si>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</si>
  <si>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</si>
  <si>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</si>
  <si>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</si>
  <si>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</si>
  <si>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</si>
  <si>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</si>
  <si>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</si>
  <si>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</si>
  <si>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</si>
  <si>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</si>
  <si>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</si>
  <si>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</si>
  <si>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</si>
  <si>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</si>
  <si>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</si>
  <si>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</si>
  <si>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</si>
  <si>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</si>
  <si>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</si>
  <si>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</si>
  <si>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</si>
  <si>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</si>
  <si>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</si>
  <si>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</si>
  <si>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</si>
  <si>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</si>
  <si>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</si>
  <si>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</si>
  <si>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</si>
  <si>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</si>
  <si>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</si>
  <si>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</si>
  <si>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</si>
  <si>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</si>
  <si>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</si>
  <si>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</si>
  <si>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</si>
  <si>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</si>
  <si>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</si>
  <si>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</si>
  <si>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</si>
  <si>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</si>
  <si>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</si>
  <si>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</si>
  <si>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</si>
  <si>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</si>
  <si>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</si>
  <si>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</si>
  <si>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</si>
  <si>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</si>
  <si>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</si>
  <si>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</si>
  <si>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</si>
  <si>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</si>
  <si>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</si>
  <si>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</si>
  <si>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</si>
  <si>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</si>
  <si>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</si>
  <si>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</si>
  <si>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</si>
  <si>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</si>
  <si>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</si>
  <si>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</si>
  <si>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</si>
  <si>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</si>
  <si>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</si>
  <si>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</si>
  <si>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</si>
  <si>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</si>
  <si>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</si>
  <si>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</si>
  <si>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</si>
  <si>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</si>
  <si>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</si>
  <si>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</si>
  <si>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</si>
  <si>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</si>
  <si>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</si>
  <si>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</si>
  <si>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</si>
  <si>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</si>
  <si>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</si>
  <si>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</si>
  <si>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</si>
  <si>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</si>
  <si>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</si>
  <si>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</si>
  <si>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</si>
  <si>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</si>
  <si>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</si>
  <si>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</si>
  <si>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</si>
  <si>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</si>
  <si>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</si>
  <si>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</si>
  <si>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</si>
  <si>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</si>
  <si>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</si>
  <si>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</si>
  <si>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</si>
  <si>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</si>
  <si>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</si>
  <si>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</si>
  <si>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</si>
  <si>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</si>
  <si>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</si>
  <si>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</si>
  <si>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</si>
  <si>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</si>
  <si>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</si>
  <si>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</si>
  <si>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</si>
  <si>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</si>
  <si>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</si>
  <si>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</si>
  <si>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</si>
  <si>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</si>
  <si>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</si>
  <si>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</si>
  <si>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</si>
  <si>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</si>
  <si>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</si>
  <si>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</si>
  <si>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</si>
  <si>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</si>
  <si>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</si>
  <si>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</si>
  <si>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</si>
  <si>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</si>
  <si>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</si>
  <si>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</si>
  <si>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</si>
  <si>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</si>
  <si>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</si>
  <si>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</si>
  <si>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</si>
  <si>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</si>
  <si>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</si>
  <si>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</si>
  <si>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</si>
  <si>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</si>
  <si>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</si>
  <si>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</si>
  <si>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</si>
  <si>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</si>
  <si>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</si>
  <si>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</si>
  <si>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</si>
  <si>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</si>
  <si>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</si>
  <si>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</si>
  <si>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</si>
  <si>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</si>
  <si>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</si>
  <si>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</si>
  <si>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</si>
  <si>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</si>
  <si>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</si>
  <si>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</si>
  <si>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</si>
  <si>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</si>
  <si>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</si>
  <si>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</si>
  <si>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</si>
  <si>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</si>
  <si>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</si>
  <si>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</si>
  <si>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</si>
  <si>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</si>
  <si>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</si>
  <si>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</si>
  <si>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</si>
  <si>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</si>
  <si>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</si>
  <si>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</si>
  <si>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</si>
  <si>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</si>
  <si>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</si>
  <si>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</si>
  <si>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</si>
  <si>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</si>
  <si>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</si>
  <si>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</si>
  <si>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</si>
  <si>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</si>
  <si>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</si>
  <si>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</si>
  <si>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</si>
  <si>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</si>
  <si>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</si>
  <si>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</si>
  <si>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</si>
  <si>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</si>
  <si>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</si>
  <si>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</si>
  <si>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</si>
  <si>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</si>
  <si>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</si>
  <si>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</si>
  <si>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</si>
  <si>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</si>
  <si>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</si>
  <si>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</si>
  <si>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</si>
  <si>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</si>
  <si>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</si>
  <si>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</si>
  <si>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</si>
  <si>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</si>
  <si>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</si>
  <si>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</si>
  <si>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</si>
  <si>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</si>
  <si>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</si>
  <si>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</si>
  <si>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</si>
  <si>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</si>
  <si>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</si>
  <si>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</si>
  <si>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</si>
  <si>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</si>
  <si>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</si>
  <si>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</si>
  <si>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</si>
  <si>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</si>
  <si>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</si>
  <si>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</si>
  <si>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</si>
  <si>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</si>
  <si>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</si>
  <si>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</si>
  <si>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</si>
  <si>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</si>
  <si>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</si>
  <si>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</si>
  <si>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</si>
  <si>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</si>
  <si>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</si>
  <si>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</si>
  <si>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</si>
  <si>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</si>
  <si>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</si>
  <si>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</si>
  <si>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</si>
  <si>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</si>
  <si>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</si>
  <si>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</si>
  <si>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</si>
  <si>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</si>
  <si>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</si>
  <si>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</si>
  <si>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</si>
  <si>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</si>
  <si>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</si>
  <si>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</si>
  <si>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</si>
  <si>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</si>
  <si>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</si>
  <si>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</si>
  <si>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</si>
  <si>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</si>
  <si>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</si>
  <si>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</si>
  <si>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</si>
  <si>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</si>
  <si>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</si>
  <si>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</si>
  <si>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</si>
  <si>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</si>
  <si>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</si>
  <si>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</si>
  <si>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</si>
  <si>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</si>
  <si>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</si>
  <si>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</si>
  <si>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</si>
  <si>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</si>
  <si>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</si>
  <si>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</si>
  <si>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</si>
  <si>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</si>
  <si>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</si>
  <si>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</si>
  <si>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</si>
  <si>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</si>
  <si>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</si>
  <si>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</si>
  <si>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</si>
  <si>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</si>
  <si>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</si>
  <si>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</si>
  <si>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</si>
  <si>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</si>
  <si>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</si>
  <si>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</si>
  <si>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</si>
  <si>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</si>
  <si>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</si>
  <si>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</si>
  <si>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</si>
  <si>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</si>
  <si>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</si>
  <si>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</si>
  <si>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</si>
  <si>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</si>
  <si>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</si>
  <si>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</si>
  <si>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</si>
  <si>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</si>
  <si>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</si>
  <si>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</si>
  <si>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</si>
  <si>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</si>
  <si>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</si>
  <si>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</si>
  <si>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</si>
  <si>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</si>
  <si>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</si>
  <si>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</si>
  <si>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</si>
  <si>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</si>
  <si>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</si>
  <si>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</si>
  <si>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</si>
  <si>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</si>
  <si>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</si>
  <si>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</si>
  <si>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</si>
  <si>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</si>
  <si>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</si>
  <si>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</si>
  <si>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</si>
  <si>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</si>
  <si>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</si>
  <si>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</si>
  <si>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</si>
  <si>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</si>
  <si>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</si>
  <si>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</si>
  <si>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</si>
  <si>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</si>
  <si>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</si>
  <si>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</si>
  <si>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</si>
  <si>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</si>
  <si>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</si>
  <si>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</si>
  <si>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</si>
  <si>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</si>
  <si>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</si>
  <si>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</si>
  <si>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</si>
  <si>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</si>
  <si>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</si>
  <si>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</si>
  <si>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</si>
  <si>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</si>
  <si>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</si>
  <si>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</si>
  <si>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</si>
  <si>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</si>
  <si>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</si>
  <si>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</si>
  <si>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</si>
  <si>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</si>
  <si>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</si>
  <si>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</si>
  <si>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</si>
  <si>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</si>
  <si>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</si>
  <si>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</si>
  <si>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</si>
  <si>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</si>
  <si>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</si>
  <si>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</si>
  <si>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</si>
  <si>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</si>
  <si>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</si>
  <si>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</si>
  <si>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</si>
  <si>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</si>
  <si>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</si>
  <si>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</si>
  <si>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</si>
  <si>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</si>
  <si>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</si>
  <si>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</si>
  <si>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</si>
  <si>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</si>
  <si>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</si>
  <si>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</si>
  <si>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</si>
  <si>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</si>
  <si>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</si>
  <si>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</si>
  <si>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</si>
  <si>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</si>
  <si>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</si>
  <si>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</si>
  <si>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</si>
  <si>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</si>
  <si>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</si>
  <si>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</si>
  <si>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</si>
  <si>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</si>
  <si>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</si>
  <si>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</si>
  <si>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</si>
  <si>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</si>
  <si>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</si>
  <si>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</si>
  <si>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</si>
  <si>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</si>
  <si>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</si>
  <si>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</si>
  <si>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</si>
  <si>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</si>
  <si>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</si>
  <si>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</si>
  <si>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</si>
  <si>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</si>
  <si>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</si>
  <si>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</si>
  <si>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</si>
  <si>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</si>
  <si>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</si>
  <si>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</si>
  <si>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</si>
  <si>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</si>
  <si>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</si>
  <si>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</si>
  <si>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</si>
  <si>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</si>
  <si>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</si>
  <si>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</si>
  <si>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</si>
  <si>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</si>
  <si>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</si>
  <si>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</si>
  <si>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</si>
  <si>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</si>
  <si>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</si>
  <si>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</si>
  <si>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</si>
  <si>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</si>
  <si>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</si>
  <si>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</si>
  <si>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</si>
  <si>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</si>
  <si>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</si>
  <si>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</si>
  <si>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</si>
  <si>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</si>
  <si>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</si>
  <si>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</si>
  <si>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</si>
  <si>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</si>
  <si>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</si>
  <si>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</si>
  <si>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</si>
  <si>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</si>
  <si>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</si>
  <si>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</si>
  <si>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</si>
  <si>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</si>
  <si>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</si>
  <si>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</si>
  <si>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</si>
  <si>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</si>
  <si>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</si>
  <si>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</si>
  <si>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</si>
  <si>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</si>
  <si>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</si>
  <si>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</si>
  <si>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</si>
  <si>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</si>
  <si>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</si>
  <si>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</si>
  <si>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</si>
  <si>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</si>
  <si>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</si>
  <si>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</si>
  <si>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</si>
  <si>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</si>
  <si>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</si>
  <si>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</si>
  <si>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</si>
  <si>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</si>
  <si>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</si>
  <si>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</si>
  <si>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</si>
  <si>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</si>
  <si>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</si>
  <si>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</si>
  <si>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</si>
  <si>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</si>
  <si>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</si>
  <si>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</si>
  <si>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</si>
  <si>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</si>
  <si>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</si>
  <si>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</si>
  <si>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</si>
  <si>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</si>
  <si>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</si>
  <si>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</si>
  <si>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</si>
  <si>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</si>
  <si>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</si>
  <si>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</si>
  <si>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</si>
  <si>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</si>
  <si>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</si>
  <si>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</si>
  <si>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</si>
  <si>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</si>
  <si>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</si>
  <si>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</si>
  <si>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</si>
  <si>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</si>
  <si>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</si>
  <si>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</si>
  <si>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</si>
  <si>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</si>
  <si>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</si>
  <si>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</si>
  <si>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</si>
  <si>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</si>
  <si>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</si>
  <si>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</si>
  <si>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</si>
  <si>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</si>
  <si>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</si>
  <si>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</si>
  <si>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</si>
  <si>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</si>
  <si>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</si>
  <si>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</si>
  <si>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</si>
  <si>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</si>
  <si>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</si>
  <si>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</si>
  <si>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</si>
  <si>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</si>
  <si>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</si>
  <si>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</si>
  <si>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</si>
  <si>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</si>
  <si>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</si>
  <si>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</si>
  <si>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</si>
  <si>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</si>
  <si>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</si>
  <si>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</si>
  <si>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</si>
  <si>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</si>
  <si>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</si>
  <si>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</si>
  <si>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</si>
  <si>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</si>
  <si>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</si>
  <si>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</si>
  <si>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</si>
  <si>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</si>
  <si>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</si>
  <si>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</si>
  <si>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</si>
  <si>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</si>
  <si>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</si>
  <si>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</si>
  <si>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</si>
  <si>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</si>
  <si>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</si>
  <si>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</si>
  <si>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</si>
  <si>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</si>
  <si>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</si>
  <si>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</si>
  <si>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</si>
  <si>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</si>
  <si>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</si>
  <si>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</si>
  <si>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</si>
  <si>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</si>
  <si>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</si>
  <si>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</si>
  <si>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</si>
  <si>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</si>
  <si>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</si>
  <si>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</si>
  <si>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</si>
  <si>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</si>
  <si>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</si>
  <si>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</si>
  <si>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</si>
  <si>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</si>
  <si>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</si>
  <si>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</si>
  <si>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</si>
  <si>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</si>
  <si>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</si>
  <si>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</si>
  <si>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</si>
  <si>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</si>
  <si>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</si>
  <si>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</si>
  <si>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</si>
  <si>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</si>
  <si>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</si>
  <si>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</si>
  <si>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</si>
  <si>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</si>
  <si>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</si>
  <si>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</si>
  <si>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</si>
  <si>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</si>
  <si>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</si>
  <si>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</si>
  <si>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</si>
  <si>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</si>
  <si>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</si>
  <si>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</si>
  <si>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</si>
  <si>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</si>
  <si>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</si>
  <si>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</si>
  <si>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</si>
  <si>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</si>
  <si>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</si>
  <si>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</si>
  <si>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</si>
  <si>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</si>
  <si>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</si>
  <si>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</si>
  <si>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</si>
  <si>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</si>
  <si>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</si>
  <si>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</si>
  <si>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</si>
  <si>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</si>
  <si>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</si>
  <si>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</si>
  <si>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</si>
  <si>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</si>
  <si>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</si>
  <si>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</si>
  <si>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</si>
  <si>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</si>
  <si>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</si>
  <si>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</si>
  <si>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</si>
  <si>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</si>
  <si>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</si>
  <si>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</si>
  <si>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</si>
  <si>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</si>
  <si>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</si>
  <si>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</si>
  <si>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</si>
  <si>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</si>
  <si>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</si>
  <si>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</si>
  <si>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</si>
  <si>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</si>
  <si>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</si>
  <si>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</si>
  <si>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</si>
  <si>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</si>
  <si>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</si>
  <si>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</si>
  <si>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</si>
  <si>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</si>
  <si>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</si>
  <si>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</si>
  <si>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</si>
  <si>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</si>
  <si>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</si>
  <si>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</si>
  <si>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</si>
  <si>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</si>
  <si>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</si>
  <si>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</si>
  <si>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</si>
  <si>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</si>
  <si>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</si>
  <si>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</si>
  <si>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</si>
  <si>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</si>
  <si>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</si>
  <si>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</si>
  <si>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</si>
  <si>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</si>
  <si>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</si>
  <si>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</si>
  <si>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</si>
  <si>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</si>
  <si>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</si>
  <si>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</si>
  <si>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</si>
  <si>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</si>
  <si>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</si>
  <si>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</si>
  <si>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</si>
  <si>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</si>
  <si>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</si>
  <si>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</si>
  <si>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</si>
  <si>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</si>
  <si>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</si>
  <si>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</si>
  <si>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</si>
  <si>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</si>
  <si>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</si>
  <si>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</si>
  <si>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</si>
  <si>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</si>
  <si>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</si>
  <si>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</si>
  <si>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</si>
  <si>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</si>
  <si>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</si>
  <si>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</si>
  <si>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</si>
  <si>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</si>
  <si>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</si>
  <si>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</si>
  <si>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</si>
  <si>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</si>
  <si>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</si>
  <si>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</si>
  <si>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</si>
  <si>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</si>
  <si>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</si>
  <si>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</si>
  <si>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</si>
  <si>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</si>
  <si>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</si>
  <si>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</si>
  <si>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</si>
  <si>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</si>
  <si>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</si>
  <si>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</si>
  <si>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</si>
  <si>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</si>
  <si>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</si>
  <si>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</si>
  <si>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</si>
  <si>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</si>
  <si>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</si>
  <si>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</si>
  <si>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</si>
  <si>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</si>
  <si>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</si>
  <si>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</si>
  <si>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</si>
  <si>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</si>
  <si>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</si>
  <si>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</si>
  <si>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</si>
  <si>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</si>
  <si>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</si>
  <si>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</si>
  <si>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</si>
  <si>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</si>
  <si>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</si>
  <si>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</si>
  <si>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</si>
  <si>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</si>
  <si>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</si>
  <si>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</si>
  <si>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</si>
  <si>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</si>
  <si>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</si>
  <si>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</si>
  <si>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</si>
  <si>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</si>
  <si>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</si>
  <si>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</si>
  <si>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</si>
  <si>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</si>
  <si>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</si>
  <si>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</si>
  <si>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</si>
  <si>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</si>
  <si>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</si>
  <si>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</si>
  <si>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</si>
  <si>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</si>
  <si>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</si>
  <si>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</si>
  <si>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</si>
  <si>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</si>
  <si>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</si>
  <si>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</si>
  <si>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</si>
  <si>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</si>
  <si>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</si>
  <si>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</si>
  <si>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</si>
  <si>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</si>
  <si>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</si>
  <si>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</si>
  <si>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</si>
  <si>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</si>
  <si>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</si>
  <si>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</si>
  <si>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</si>
  <si>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</si>
  <si>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</si>
  <si>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</si>
  <si>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</si>
  <si>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</si>
  <si>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</si>
  <si>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</si>
  <si>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</si>
  <si>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</si>
  <si>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</si>
  <si>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</si>
  <si>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</si>
  <si>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</si>
  <si>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</si>
  <si>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</si>
  <si>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</si>
  <si>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</si>
  <si>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</si>
  <si>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</si>
  <si>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</si>
  <si>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</si>
  <si>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</si>
  <si>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</si>
  <si>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</si>
  <si>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</si>
  <si>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</si>
  <si>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</si>
  <si>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</si>
  <si>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</si>
  <si>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</si>
  <si>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</si>
  <si>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</si>
  <si>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</si>
  <si>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</si>
  <si>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</si>
  <si>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</si>
  <si>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</si>
  <si>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</si>
  <si>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</si>
  <si>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</si>
  <si>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</si>
  <si>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</si>
  <si>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</si>
  <si>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</si>
  <si>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</si>
  <si>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</si>
  <si>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</si>
  <si>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</si>
  <si>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</si>
  <si>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</si>
  <si>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</si>
  <si>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</si>
  <si>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</si>
  <si>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</si>
  <si>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</si>
  <si>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</si>
  <si>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</si>
  <si>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</si>
  <si>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</si>
  <si>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</si>
  <si>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</si>
  <si>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</si>
  <si>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</si>
  <si>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</si>
  <si>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</si>
  <si>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</si>
  <si>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</si>
  <si>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</si>
  <si>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</si>
  <si>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</si>
  <si>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</si>
  <si>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</si>
  <si>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</si>
  <si>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</si>
  <si>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</si>
  <si>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</si>
  <si>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</si>
  <si>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</si>
  <si>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</si>
  <si>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</si>
  <si>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</si>
  <si>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</si>
  <si>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</si>
  <si>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</si>
  <si>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</si>
  <si>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</si>
  <si>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</si>
  <si>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</si>
  <si>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</si>
  <si>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</si>
  <si>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</si>
  <si>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</si>
  <si>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</si>
  <si>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</si>
  <si>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</si>
  <si>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</si>
  <si>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</si>
  <si>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</si>
  <si>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</si>
  <si>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</si>
  <si>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</si>
  <si>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</si>
  <si>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</si>
  <si>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</si>
  <si>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</si>
  <si>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</si>
  <si>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</si>
  <si>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</si>
  <si>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</si>
  <si>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</si>
  <si>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</si>
  <si>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</si>
  <si>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</si>
  <si>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</si>
  <si>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</si>
  <si>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</si>
  <si>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</si>
  <si>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</si>
  <si>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</si>
  <si>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</si>
  <si>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</si>
  <si>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</si>
  <si>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</si>
  <si>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</si>
  <si>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</si>
  <si>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</si>
  <si>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</si>
  <si>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</si>
  <si>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</si>
  <si>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</si>
  <si>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</si>
  <si>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</si>
  <si>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</si>
  <si>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</si>
  <si>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</si>
  <si>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</si>
  <si>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</si>
  <si>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</si>
  <si>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</si>
  <si>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</si>
  <si>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</si>
  <si>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</si>
  <si>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</si>
  <si>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</si>
  <si>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</si>
  <si>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</si>
  <si>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</si>
  <si>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</si>
  <si>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</si>
  <si>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</si>
  <si>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</si>
  <si>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</si>
  <si>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</si>
  <si>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</si>
  <si>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</si>
  <si>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</si>
  <si>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</si>
  <si>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</si>
  <si>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</si>
  <si>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</si>
  <si>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</si>
  <si>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</si>
  <si>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</si>
  <si>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</si>
  <si>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</si>
  <si>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</si>
  <si>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</si>
  <si>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</si>
  <si>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</si>
  <si>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</si>
  <si>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</si>
  <si>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</si>
  <si>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</si>
  <si>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</si>
  <si>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</si>
  <si>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</si>
  <si>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</si>
  <si>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</si>
  <si>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</si>
  <si>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</si>
  <si>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</si>
  <si>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</si>
  <si>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</si>
  <si>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</si>
  <si>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</si>
  <si>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</si>
  <si>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</si>
  <si>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</si>
  <si>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</si>
  <si>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</si>
  <si>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</si>
  <si>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</si>
  <si>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</si>
  <si>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</si>
  <si>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</si>
  <si>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</si>
  <si>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</si>
  <si>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</si>
  <si>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</si>
  <si>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</si>
  <si>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</si>
  <si>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</si>
  <si>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</si>
  <si>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</si>
  <si>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</si>
  <si>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</si>
  <si>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</si>
  <si>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</si>
  <si>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</si>
  <si>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</si>
  <si>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</si>
  <si>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</si>
  <si>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</si>
  <si>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</si>
  <si>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</si>
  <si>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</si>
  <si>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</si>
  <si>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</si>
  <si>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</si>
  <si>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</si>
  <si>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</si>
  <si>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</si>
  <si>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</si>
  <si>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</si>
  <si>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</si>
  <si>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</si>
  <si>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</si>
  <si>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</si>
  <si>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</si>
  <si>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</si>
  <si>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</si>
  <si>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</si>
  <si>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</si>
  <si>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</si>
  <si>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</si>
  <si>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</si>
  <si>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</si>
  <si>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</si>
  <si>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</si>
  <si>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</si>
  <si>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</si>
  <si>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</si>
  <si>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</si>
  <si>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</si>
  <si>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</si>
  <si>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</si>
  <si>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</si>
  <si>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</si>
  <si>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</si>
  <si>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</si>
  <si>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</si>
  <si>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</si>
  <si>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</si>
  <si>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</si>
  <si>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</si>
  <si>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</si>
  <si>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</si>
  <si>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</si>
  <si>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</si>
  <si>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</si>
  <si>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</si>
  <si>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</si>
  <si>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</si>
  <si>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</si>
  <si>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</si>
  <si>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</si>
  <si>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</si>
  <si>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</si>
  <si>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</si>
  <si>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</si>
  <si>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</si>
  <si>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</si>
  <si>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</si>
  <si>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</si>
  <si>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</si>
  <si>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</si>
  <si>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</si>
  <si>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</si>
  <si>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</si>
  <si>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</si>
  <si>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</si>
  <si>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</si>
  <si>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</si>
  <si>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</si>
  <si>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</si>
  <si>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</si>
  <si>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</si>
  <si>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</si>
  <si>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</si>
  <si>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</si>
  <si>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</si>
  <si>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</si>
  <si>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</si>
  <si>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</si>
  <si>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</si>
  <si>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</si>
  <si>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</si>
  <si>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</si>
  <si>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</si>
  <si>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</si>
  <si>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</si>
  <si>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</si>
  <si>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</si>
  <si>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</si>
  <si>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</si>
  <si>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</si>
  <si>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</si>
  <si>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</si>
  <si>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</si>
  <si>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</si>
  <si>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</si>
  <si>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</si>
  <si>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</si>
  <si>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</si>
  <si>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</si>
  <si>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</si>
  <si>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</si>
  <si>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</si>
  <si>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</si>
  <si>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</si>
  <si>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</si>
  <si>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</si>
  <si>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</si>
  <si>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</si>
  <si>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</si>
  <si>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</si>
  <si>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</si>
  <si>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</si>
  <si>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</si>
  <si>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</si>
  <si>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</si>
  <si>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</si>
  <si>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</si>
  <si>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</si>
  <si>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</si>
  <si>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</si>
  <si>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</si>
  <si>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</si>
  <si>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</si>
  <si>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</si>
  <si>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</si>
  <si>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</si>
  <si>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</si>
  <si>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</si>
  <si>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</si>
  <si>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</si>
  <si>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</si>
  <si>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</si>
  <si>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</si>
  <si>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</si>
  <si>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</si>
  <si>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</si>
  <si>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</si>
  <si>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</si>
  <si>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</si>
  <si>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</si>
  <si>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</si>
  <si>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</si>
  <si>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</si>
  <si>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</si>
  <si>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</si>
  <si>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</si>
  <si>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</si>
  <si>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</si>
  <si>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</si>
  <si>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</si>
  <si>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</si>
  <si>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</si>
  <si>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</si>
  <si>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</si>
  <si>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</si>
  <si>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</si>
  <si>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</si>
  <si>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</si>
  <si>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</si>
  <si>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</si>
  <si>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</si>
  <si>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</si>
  <si>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</si>
  <si>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</si>
  <si>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</si>
  <si>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</si>
  <si>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</si>
  <si>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</si>
  <si>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</si>
  <si>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</si>
  <si>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</si>
  <si>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</si>
  <si>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</si>
  <si>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</si>
  <si>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</si>
  <si>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</si>
  <si>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</si>
  <si>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</si>
  <si>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</si>
  <si>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</si>
  <si>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</si>
  <si>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</si>
  <si>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</si>
  <si>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</si>
  <si>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</si>
  <si>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</si>
  <si>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</si>
  <si>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</si>
  <si>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</si>
  <si>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</si>
  <si>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</si>
  <si>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</si>
  <si>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</si>
  <si>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</si>
  <si>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</si>
  <si>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</si>
  <si>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</si>
  <si>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</si>
  <si>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</si>
  <si>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</si>
  <si>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</si>
  <si>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</si>
  <si>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</si>
  <si>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</si>
  <si>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</si>
  <si>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</si>
  <si>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</si>
  <si>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</si>
  <si>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</si>
  <si>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</si>
  <si>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</si>
  <si>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</si>
  <si>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</si>
  <si>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</si>
  <si>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</si>
  <si>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</si>
  <si>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</si>
  <si>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</si>
  <si>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</si>
  <si>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</si>
  <si>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</si>
  <si>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</si>
  <si>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</si>
  <si>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</si>
  <si>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</si>
  <si>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</si>
  <si>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</si>
  <si>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</si>
  <si>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</si>
  <si>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</si>
  <si>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</si>
  <si>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</si>
  <si>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</si>
  <si>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</si>
  <si>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</si>
  <si>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</si>
  <si>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</si>
  <si>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</si>
  <si>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</si>
  <si>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</si>
  <si>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</si>
  <si>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</si>
  <si>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</si>
  <si>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</si>
  <si>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</si>
  <si>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</si>
  <si>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</si>
  <si>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</si>
  <si>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</si>
  <si>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</si>
  <si>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</si>
  <si>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</si>
  <si>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</si>
  <si>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</si>
  <si>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</si>
  <si>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</si>
  <si>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</si>
  <si>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</si>
  <si>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</si>
  <si>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</si>
  <si>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</si>
  <si>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</si>
  <si>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</si>
  <si>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</si>
  <si>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</si>
  <si>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</si>
  <si>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</si>
  <si>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</si>
  <si>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</si>
  <si>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</si>
  <si>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</si>
  <si>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</si>
  <si>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</si>
  <si>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</si>
  <si>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</si>
  <si>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</si>
  <si>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</si>
  <si>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</si>
  <si>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</si>
  <si>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</si>
  <si>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</si>
  <si>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</si>
  <si>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</si>
  <si>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</si>
  <si>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</si>
  <si>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</si>
  <si>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</si>
  <si>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</si>
  <si>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</si>
  <si>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</si>
  <si>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</si>
  <si>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</si>
  <si>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</si>
  <si>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</si>
  <si>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</si>
  <si>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</si>
  <si>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</si>
  <si>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</si>
  <si>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</si>
  <si>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</si>
  <si>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</si>
  <si>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</si>
  <si>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</si>
  <si>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</si>
  <si>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</si>
  <si>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</si>
  <si>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</si>
  <si>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</si>
  <si>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</si>
  <si>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</si>
  <si>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</si>
  <si>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</si>
  <si>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</si>
  <si>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</si>
  <si>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</si>
  <si>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</si>
  <si>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</si>
  <si>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</si>
  <si>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</si>
  <si>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</si>
  <si>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</si>
  <si>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</si>
  <si>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</si>
  <si>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</si>
  <si>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</si>
  <si>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</si>
  <si>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</si>
  <si>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</si>
  <si>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</si>
  <si>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</si>
  <si>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</si>
  <si>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</si>
  <si>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</si>
  <si>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</si>
  <si>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</si>
  <si>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</si>
  <si>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</si>
  <si>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</si>
  <si>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</si>
  <si>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</si>
  <si>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</si>
  <si>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</si>
  <si>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</si>
  <si>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</si>
  <si>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</si>
  <si>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</si>
  <si>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</si>
  <si>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</si>
  <si>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</si>
  <si>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</si>
  <si>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</si>
  <si>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</si>
  <si>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</si>
  <si>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</si>
  <si>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</si>
  <si>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</si>
  <si>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</si>
  <si>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</si>
  <si>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</si>
  <si>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</si>
  <si>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</si>
  <si>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</si>
  <si>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</si>
  <si>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</si>
  <si>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</si>
  <si>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</si>
  <si>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</si>
  <si>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</si>
  <si>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</si>
  <si>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</si>
  <si>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</si>
  <si>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</si>
  <si>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</si>
  <si>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</si>
  <si>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</si>
  <si>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</si>
  <si>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</si>
  <si>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</si>
  <si>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</si>
  <si>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</si>
  <si>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</si>
  <si>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</si>
  <si>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</si>
  <si>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</si>
  <si>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</si>
  <si>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</si>
  <si>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</si>
  <si>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</si>
  <si>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</si>
  <si>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</si>
  <si>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</si>
  <si>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</si>
  <si>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</si>
  <si>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</si>
  <si>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</si>
  <si>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</si>
  <si>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</si>
  <si>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</si>
  <si>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</si>
  <si>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</si>
  <si>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</si>
  <si>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</si>
  <si>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</si>
  <si>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</si>
  <si>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</si>
  <si>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</si>
  <si>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</si>
  <si>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</si>
  <si>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</si>
  <si>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</si>
  <si>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</si>
  <si>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</si>
  <si>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</si>
  <si>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</si>
  <si>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</si>
  <si>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</si>
  <si>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</si>
  <si>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</si>
  <si>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</si>
  <si>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</si>
  <si>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</si>
  <si>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</si>
  <si>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</si>
  <si>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</si>
  <si>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</si>
  <si>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</si>
  <si>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</si>
  <si>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</si>
  <si>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</si>
  <si>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</si>
  <si>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</si>
  <si>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</si>
  <si>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</si>
  <si>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</si>
  <si>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</si>
  <si>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</si>
  <si>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</si>
  <si>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</si>
  <si>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</si>
  <si>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</si>
  <si>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</si>
  <si>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</si>
  <si>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</si>
  <si>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</si>
  <si>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</si>
  <si>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</si>
  <si>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</si>
  <si>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</si>
  <si>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</si>
  <si>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</si>
  <si>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</si>
  <si>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</si>
  <si>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</si>
  <si>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</si>
  <si>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</si>
  <si>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</si>
  <si>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</si>
  <si>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</si>
  <si>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</si>
  <si>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</si>
  <si>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</si>
  <si>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</si>
  <si>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</si>
  <si>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</si>
  <si>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</si>
  <si>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</si>
  <si>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</si>
  <si>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</si>
  <si>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</si>
  <si>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</si>
  <si>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</si>
  <si>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</si>
  <si>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</si>
  <si>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</si>
  <si>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</si>
  <si>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</si>
  <si>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</si>
  <si>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</si>
  <si>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</si>
  <si>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</si>
  <si>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</si>
  <si>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</si>
  <si>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</si>
  <si>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</si>
  <si>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</si>
  <si>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</si>
  <si>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</si>
  <si>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</si>
  <si>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</si>
  <si>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</si>
  <si>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</si>
  <si>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</si>
  <si>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</si>
  <si>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</si>
  <si>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</si>
  <si>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</si>
  <si>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</si>
  <si>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</si>
  <si>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</si>
  <si>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</si>
  <si>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</si>
  <si>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</si>
  <si>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</si>
  <si>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</si>
  <si>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</si>
  <si>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</si>
  <si>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</si>
  <si>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</si>
  <si>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</si>
  <si>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</si>
  <si>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</si>
  <si>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</si>
  <si>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</si>
  <si>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</si>
  <si>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</si>
  <si>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</si>
  <si>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</si>
  <si>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</si>
  <si>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</si>
  <si>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</si>
  <si>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</si>
  <si>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</si>
  <si>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</si>
  <si>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</si>
  <si>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</si>
  <si>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</si>
  <si>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</si>
  <si>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</si>
  <si>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</si>
  <si>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</si>
  <si>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</si>
  <si>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</si>
  <si>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</si>
  <si>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</si>
  <si>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</si>
  <si>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</si>
  <si>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</si>
  <si>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</si>
  <si>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</si>
  <si>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</si>
  <si>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</si>
  <si>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</si>
  <si>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</si>
  <si>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</si>
  <si>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</si>
  <si>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</si>
  <si>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</si>
  <si>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</si>
  <si>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</si>
  <si>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</si>
  <si>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</si>
  <si>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</si>
  <si>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</si>
  <si>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</si>
  <si>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</si>
  <si>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</si>
  <si>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</si>
  <si>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</si>
  <si>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</si>
  <si>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</si>
  <si>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</si>
  <si>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</si>
  <si>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</si>
  <si>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</si>
  <si>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</si>
  <si>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</si>
  <si>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</si>
  <si>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</si>
  <si>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</si>
  <si>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</si>
  <si>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</si>
  <si>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</si>
  <si>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</si>
  <si>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</si>
  <si>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</si>
  <si>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</si>
  <si>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</si>
  <si>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</si>
  <si>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</si>
  <si>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</si>
  <si>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</si>
  <si>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</si>
  <si>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</si>
  <si>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</si>
  <si>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</si>
  <si>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</si>
  <si>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</si>
  <si>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</si>
  <si>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</si>
  <si>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</si>
  <si>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</si>
  <si>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</si>
  <si>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</si>
  <si>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</si>
  <si>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</si>
  <si>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</si>
  <si>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</si>
  <si>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</si>
  <si>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</si>
  <si>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</si>
  <si>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</si>
  <si>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</si>
  <si>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</si>
  <si>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</si>
  <si>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</si>
  <si>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</si>
  <si>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</si>
  <si>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</si>
  <si>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</si>
  <si>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</si>
  <si>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</si>
  <si>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</si>
  <si>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</si>
  <si>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</si>
  <si>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</si>
  <si>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</si>
  <si>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</si>
  <si>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</si>
  <si>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</si>
  <si>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</si>
  <si>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</si>
  <si>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</si>
  <si>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</si>
  <si>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</si>
  <si>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</si>
  <si>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</si>
  <si>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</si>
  <si>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</si>
  <si>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</si>
  <si>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</si>
  <si>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</si>
  <si>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</si>
  <si>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</si>
  <si>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</si>
  <si>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</si>
  <si>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</si>
  <si>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</si>
  <si>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</si>
  <si>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</si>
  <si>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</si>
  <si>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</si>
  <si>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</si>
  <si>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</si>
  <si>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</si>
  <si>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</si>
  <si>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</si>
  <si>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</si>
  <si>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</si>
  <si>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</si>
  <si>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</si>
  <si>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</si>
  <si>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</si>
  <si>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</si>
  <si>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</si>
  <si>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</si>
  <si>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</si>
  <si>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</si>
  <si>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</si>
  <si>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</si>
  <si>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</si>
  <si>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</si>
  <si>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</si>
  <si>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</si>
  <si>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</si>
  <si>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</si>
  <si>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</si>
  <si>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</si>
  <si>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</si>
  <si>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</si>
  <si>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</si>
  <si>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</si>
  <si>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</si>
  <si>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</si>
  <si>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</si>
  <si>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</si>
  <si>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</si>
  <si>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</si>
  <si>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</si>
  <si>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</si>
  <si>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</si>
  <si>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</si>
  <si>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</si>
  <si>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</si>
  <si>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</si>
  <si>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</si>
  <si>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</si>
  <si>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</si>
  <si>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</si>
  <si>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</si>
  <si>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</si>
  <si>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</si>
  <si>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</si>
  <si>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</si>
  <si>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</si>
  <si>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</si>
  <si>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</si>
  <si>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</si>
  <si>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</si>
  <si>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</si>
  <si>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</si>
  <si>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</si>
  <si>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</si>
  <si>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</si>
  <si>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</si>
  <si>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</si>
  <si>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</si>
  <si>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</si>
  <si>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</si>
  <si>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</si>
  <si>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</si>
  <si>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</si>
  <si>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</si>
  <si>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</si>
  <si>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</si>
  <si>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</si>
  <si>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</si>
  <si>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</si>
  <si>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</si>
  <si>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</si>
  <si>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</si>
  <si>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</si>
  <si>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</si>
  <si>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</si>
  <si>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</si>
  <si>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</si>
  <si>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</si>
  <si>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</si>
  <si>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</si>
  <si>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</si>
  <si>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</si>
  <si>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</si>
  <si>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</si>
  <si>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</si>
  <si>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</si>
  <si>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</si>
  <si>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</si>
  <si>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</si>
  <si>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</si>
  <si>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</si>
  <si>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</si>
  <si>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</si>
  <si>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</si>
  <si>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</si>
  <si>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</si>
  <si>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</si>
  <si>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</si>
  <si>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</si>
  <si>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</si>
  <si>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</si>
  <si>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</si>
  <si>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</si>
  <si>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</si>
  <si>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</si>
  <si>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</si>
  <si>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</si>
  <si>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</si>
  <si>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</si>
  <si>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</si>
  <si>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</si>
  <si>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</si>
  <si>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</si>
  <si>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</si>
  <si>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</si>
  <si>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</si>
  <si>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</si>
  <si>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</si>
  <si>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</si>
  <si>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</si>
  <si>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</si>
  <si>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</si>
  <si>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</si>
  <si>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</si>
  <si>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</si>
  <si>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</si>
  <si>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</si>
  <si>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</si>
  <si>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</si>
  <si>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</si>
  <si>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</si>
  <si>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</si>
  <si>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</si>
  <si>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</si>
  <si>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</si>
  <si>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</si>
  <si>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</si>
  <si>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</si>
  <si>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</si>
  <si>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</si>
  <si>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</si>
  <si>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</si>
  <si>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</si>
  <si>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</si>
  <si>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</si>
  <si>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</si>
  <si>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</si>
  <si>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</si>
  <si>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</si>
  <si>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</si>
  <si>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</si>
  <si>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</si>
  <si>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</si>
  <si>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</si>
  <si>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</si>
  <si>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</si>
  <si>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</si>
  <si>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</si>
  <si>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</si>
  <si>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</si>
  <si>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</si>
  <si>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</si>
  <si>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</si>
  <si>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</si>
  <si>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</si>
  <si>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</si>
  <si>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</si>
  <si>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</si>
  <si>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</si>
  <si>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</si>
  <si>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</si>
  <si>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</si>
  <si>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</si>
  <si>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</si>
  <si>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</si>
  <si>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</si>
  <si>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</si>
  <si>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</si>
  <si>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</si>
  <si>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</si>
  <si>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</si>
  <si>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</si>
  <si>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</si>
  <si>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</si>
  <si>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</si>
  <si>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</si>
  <si>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</si>
  <si>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</si>
  <si>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</si>
  <si>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</si>
  <si>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</si>
  <si>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</si>
  <si>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</si>
  <si>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</si>
  <si>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</si>
  <si>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</si>
  <si>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</si>
  <si>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</si>
  <si>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</si>
  <si>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</si>
  <si>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</si>
  <si>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</si>
  <si>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</si>
  <si>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</si>
  <si>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</si>
  <si>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</si>
  <si>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</si>
  <si>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</si>
  <si>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</si>
  <si>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</si>
  <si>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</si>
  <si>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</si>
  <si>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</si>
  <si>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</si>
  <si>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</si>
  <si>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</si>
  <si>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</si>
  <si>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</si>
  <si>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</si>
  <si>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</si>
  <si>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</si>
  <si>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</si>
  <si>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</si>
  <si>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</si>
  <si>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</si>
  <si>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</si>
  <si>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</si>
  <si>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</si>
  <si>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</si>
  <si>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</si>
  <si>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</si>
  <si>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</si>
  <si>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</si>
  <si>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</si>
  <si>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</si>
  <si>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</si>
  <si>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</si>
  <si>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</si>
  <si>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</si>
  <si>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</si>
  <si>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</si>
  <si>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</si>
  <si>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</si>
  <si>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</si>
  <si>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</si>
  <si>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</si>
  <si>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</si>
  <si>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</si>
  <si>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</si>
  <si>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</si>
  <si>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</si>
  <si>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</si>
  <si>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</si>
  <si>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</si>
  <si>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</si>
  <si>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</si>
  <si>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</si>
  <si>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</si>
  <si>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</si>
  <si>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</si>
  <si>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</si>
  <si>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</si>
  <si>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</si>
  <si>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</si>
  <si>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</si>
  <si>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</si>
  <si>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</si>
  <si>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</si>
  <si>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</si>
  <si>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</si>
  <si>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</si>
  <si>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</si>
  <si>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</si>
  <si>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</si>
  <si>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</si>
  <si>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</si>
  <si>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</si>
  <si>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</si>
  <si>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</si>
  <si>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</si>
  <si>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</si>
  <si>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</si>
  <si>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</si>
  <si>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</si>
  <si>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</si>
  <si>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</si>
  <si>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</si>
  <si>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</si>
  <si>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</si>
  <si>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</si>
  <si>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</si>
  <si>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</si>
  <si>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</si>
  <si>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</si>
  <si>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</si>
  <si>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</si>
  <si>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</si>
  <si>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</si>
  <si>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</si>
  <si>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</si>
  <si>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</si>
  <si>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</si>
  <si>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</si>
  <si>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</si>
  <si>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</si>
  <si>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</si>
  <si>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</si>
  <si>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</si>
  <si>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</si>
  <si>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</si>
  <si>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</si>
  <si>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</si>
  <si>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</si>
  <si>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</si>
  <si>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</si>
  <si>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</si>
  <si>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</si>
  <si>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</si>
  <si>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</si>
  <si>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</si>
  <si>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</si>
  <si>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</si>
  <si>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</si>
  <si>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</si>
  <si>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</si>
  <si>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</si>
  <si>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</si>
  <si>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</si>
  <si>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</si>
  <si>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</si>
  <si>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</si>
  <si>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</si>
  <si>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</si>
  <si>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</si>
  <si>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</si>
  <si>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</si>
  <si>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</si>
  <si>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</si>
  <si>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</si>
  <si>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</si>
  <si>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</si>
  <si>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</si>
  <si>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</si>
  <si>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</si>
  <si>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</si>
  <si>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</si>
  <si>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</si>
  <si>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</si>
  <si>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</si>
  <si>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</si>
  <si>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</si>
  <si>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</si>
  <si>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</si>
  <si>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</si>
  <si>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</si>
  <si>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</si>
  <si>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</si>
  <si>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</si>
  <si>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</si>
  <si>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</si>
  <si>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</si>
  <si>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</si>
  <si>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</si>
  <si>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</si>
  <si>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</si>
  <si>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</si>
  <si>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</si>
  <si>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</si>
  <si>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</si>
  <si>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</si>
  <si>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</si>
  <si>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</si>
  <si>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</si>
  <si>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</si>
  <si>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</si>
  <si>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</si>
  <si>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</si>
  <si>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</si>
  <si>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</si>
  <si>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</si>
  <si>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</si>
  <si>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</si>
  <si>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</si>
  <si>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</si>
  <si>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</si>
  <si>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</si>
  <si>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</si>
  <si>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</si>
  <si>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</si>
  <si>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</si>
  <si>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</si>
  <si>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</si>
  <si>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</si>
  <si>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</si>
  <si>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</si>
  <si>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</si>
  <si>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</si>
  <si>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</si>
  <si>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</si>
  <si>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</si>
  <si>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</si>
  <si>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</si>
  <si>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</si>
  <si>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</si>
  <si>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</si>
  <si>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</si>
  <si>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</si>
  <si>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</si>
  <si>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</si>
  <si>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</si>
  <si>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</si>
  <si>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</si>
  <si>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</si>
  <si>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</si>
  <si>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</si>
  <si>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</si>
  <si>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</si>
  <si>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</si>
  <si>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</si>
  <si>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</si>
  <si>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</si>
  <si>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</si>
  <si>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</si>
  <si>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</si>
  <si>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</si>
  <si>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</si>
  <si>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</si>
  <si>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</si>
  <si>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</si>
  <si>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</si>
  <si>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</si>
  <si>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</si>
  <si>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</si>
  <si>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</si>
  <si>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</si>
  <si>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</si>
  <si>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</si>
  <si>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</si>
  <si>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</si>
  <si>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</si>
  <si>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</si>
  <si>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</si>
  <si>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</si>
  <si>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</si>
  <si>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</si>
  <si>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</si>
  <si>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</si>
  <si>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</si>
  <si>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</si>
  <si>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</si>
  <si>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</si>
  <si>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</si>
  <si>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</si>
  <si>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</si>
  <si>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</si>
  <si>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</si>
  <si>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</si>
  <si>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</si>
  <si>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</si>
  <si>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</si>
  <si>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</si>
  <si>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</si>
  <si>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</si>
  <si>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</si>
  <si>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</si>
  <si>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</si>
  <si>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</si>
  <si>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</si>
  <si>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</si>
  <si>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</si>
  <si>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</si>
  <si>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</si>
  <si>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</si>
  <si>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</si>
  <si>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</si>
  <si>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</si>
  <si>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</si>
  <si>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</si>
  <si>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</si>
  <si>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</si>
  <si>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</si>
  <si>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</si>
  <si>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</si>
  <si>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</si>
  <si>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</si>
  <si>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</si>
  <si>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</si>
  <si>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</si>
  <si>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</si>
  <si>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</si>
  <si>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</si>
  <si>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</si>
  <si>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</si>
  <si>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</si>
  <si>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</si>
  <si>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</si>
  <si>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</si>
  <si>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</si>
  <si>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</si>
  <si>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</si>
  <si>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</si>
  <si>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</si>
  <si>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</si>
  <si>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</si>
  <si>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</si>
  <si>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</si>
  <si>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</si>
  <si>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</si>
  <si>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</si>
  <si>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</si>
  <si>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</si>
  <si>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</si>
  <si>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</si>
  <si>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</si>
  <si>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</si>
  <si>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</si>
  <si>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</si>
  <si>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</si>
  <si>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</si>
  <si>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</si>
  <si>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</si>
  <si>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</si>
  <si>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</si>
  <si>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</si>
  <si>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</si>
  <si>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</si>
  <si>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</si>
  <si>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</si>
  <si>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</si>
  <si>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</si>
  <si>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</si>
  <si>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</si>
  <si>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</si>
  <si>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</si>
  <si>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</si>
  <si>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</si>
  <si>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</si>
  <si>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</si>
  <si>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</si>
  <si>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</si>
  <si>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</si>
  <si>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</si>
  <si>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</si>
  <si>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</si>
  <si>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</si>
  <si>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</si>
  <si>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</si>
  <si>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</si>
  <si>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</si>
  <si>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</si>
  <si>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</si>
  <si>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</si>
  <si>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</si>
  <si>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</si>
  <si>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</si>
  <si>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</si>
  <si>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</si>
  <si>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</si>
  <si>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</si>
  <si>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</si>
  <si>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</si>
  <si>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</si>
  <si>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</si>
  <si>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</si>
  <si>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</si>
  <si>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</si>
  <si>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</si>
  <si>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</si>
  <si>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</si>
  <si>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</si>
  <si>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</si>
  <si>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</si>
  <si>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</si>
  <si>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</si>
  <si>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</si>
  <si>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</si>
  <si>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</si>
  <si>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</si>
  <si>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</si>
  <si>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</si>
  <si>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</si>
  <si>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</si>
  <si>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</si>
  <si>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</si>
  <si>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</si>
  <si>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</si>
  <si>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</si>
  <si>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</si>
  <si>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</si>
  <si>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</si>
  <si>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</si>
  <si>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</si>
  <si>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</si>
  <si>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</si>
  <si>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</si>
  <si>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</si>
  <si>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</si>
  <si>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</si>
  <si>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</si>
  <si>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</si>
  <si>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</si>
  <si>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</si>
  <si>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</si>
  <si>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</si>
  <si>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</si>
  <si>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</si>
  <si>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</si>
  <si>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</si>
  <si>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</si>
  <si>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</si>
  <si>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</si>
  <si>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</si>
  <si>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</si>
  <si>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</si>
  <si>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</si>
  <si>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</si>
  <si>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</si>
  <si>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</si>
  <si>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</si>
  <si>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</si>
  <si>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</si>
  <si>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</si>
  <si>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</si>
  <si>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</si>
  <si>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</si>
  <si>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</si>
  <si>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</si>
  <si>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</si>
  <si>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</si>
  <si>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</si>
  <si>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</si>
  <si>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</si>
  <si>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</si>
  <si>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</si>
  <si>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</si>
  <si>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</si>
  <si>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</si>
  <si>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</si>
  <si>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</si>
  <si>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</si>
  <si>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</si>
  <si>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</si>
  <si>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</si>
  <si>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</si>
  <si>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</si>
  <si>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</si>
  <si>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</si>
  <si>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</si>
  <si>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</si>
  <si>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</si>
  <si>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</si>
  <si>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</si>
  <si>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</si>
  <si>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</si>
  <si>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</si>
  <si>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</si>
  <si>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</si>
  <si>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</si>
  <si>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</si>
  <si>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</si>
  <si>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</si>
  <si>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</si>
  <si>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</si>
  <si>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</si>
  <si>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</si>
  <si>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</si>
  <si>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</si>
  <si>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</si>
  <si>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</si>
  <si>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</si>
  <si>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</si>
  <si>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</si>
  <si>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</si>
  <si>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</si>
  <si>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</si>
  <si>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</si>
  <si>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</si>
  <si>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</si>
  <si>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</si>
  <si>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</si>
  <si>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</si>
  <si>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</si>
  <si>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</si>
  <si>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</si>
  <si>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</si>
  <si>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</si>
  <si>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</si>
  <si>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</si>
  <si>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</si>
  <si>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</si>
  <si>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</si>
  <si>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</si>
  <si>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</si>
  <si>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</si>
  <si>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</si>
  <si>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</si>
  <si>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</si>
  <si>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</si>
  <si>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</si>
  <si>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</si>
  <si>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</si>
  <si>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</si>
  <si>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</si>
  <si>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</si>
  <si>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</si>
  <si>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</si>
  <si>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</si>
  <si>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</si>
  <si>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</si>
  <si>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</si>
  <si>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</si>
  <si>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</si>
  <si>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</si>
  <si>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</si>
  <si>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</si>
  <si>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</si>
  <si>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</si>
  <si>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</si>
  <si>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</si>
  <si>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</si>
  <si>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</si>
  <si>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</si>
  <si>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</si>
  <si>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</si>
  <si>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</si>
  <si>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</si>
  <si>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</si>
  <si>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</si>
  <si>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</si>
  <si>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</si>
  <si>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</si>
  <si>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</si>
  <si>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</si>
  <si>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</si>
  <si>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</si>
  <si>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</si>
  <si>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</si>
  <si>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</si>
  <si>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</si>
  <si>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</si>
  <si>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</si>
  <si>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</si>
  <si>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</si>
  <si>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</si>
  <si>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</si>
  <si>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</si>
  <si>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</si>
  <si>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</si>
  <si>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</si>
  <si>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</si>
  <si>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</si>
  <si>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</si>
  <si>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</si>
  <si>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</si>
  <si>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</si>
  <si>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</si>
  <si>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</si>
  <si>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</si>
  <si>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</si>
  <si>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</si>
  <si>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</si>
  <si>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</si>
  <si>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</si>
  <si>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</si>
  <si>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</si>
  <si>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</si>
  <si>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</si>
  <si>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</si>
  <si>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</si>
  <si>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</si>
  <si>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</si>
  <si>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</si>
  <si>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</si>
  <si>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</si>
  <si>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</si>
  <si>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</si>
  <si>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</si>
  <si>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</si>
  <si>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</si>
  <si>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</si>
  <si>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</si>
  <si>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</si>
  <si>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</si>
  <si>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</si>
  <si>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</si>
  <si>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</si>
  <si>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</si>
  <si>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</si>
  <si>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</si>
  <si>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</si>
  <si>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</si>
  <si>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</si>
  <si>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</si>
  <si>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</si>
  <si>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</si>
  <si>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</si>
  <si>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</si>
  <si>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</si>
  <si>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</si>
  <si>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</si>
  <si>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</si>
  <si>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</si>
  <si>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</si>
  <si>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</si>
  <si>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</si>
  <si>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</si>
  <si>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</si>
  <si>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</si>
  <si>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</si>
  <si>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</si>
  <si>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</si>
  <si>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</si>
  <si>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</si>
  <si>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</si>
  <si>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</si>
  <si>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</si>
  <si>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</si>
  <si>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</si>
  <si>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</si>
  <si>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</si>
  <si>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</si>
  <si>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</si>
  <si>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</si>
  <si>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</si>
  <si>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</si>
  <si>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</si>
  <si>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</si>
  <si>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</si>
  <si>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</si>
  <si>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</si>
  <si>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</si>
  <si>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</si>
  <si>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</si>
  <si>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</si>
  <si>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</si>
  <si>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</si>
  <si>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</si>
  <si>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</si>
  <si>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</si>
  <si>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</si>
  <si>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</si>
  <si>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</si>
  <si>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</si>
  <si>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</si>
  <si>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</si>
  <si>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</si>
  <si>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</si>
  <si>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</si>
  <si>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</si>
  <si>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</si>
  <si>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</si>
  <si>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</si>
  <si>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</si>
  <si>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</si>
  <si>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</si>
  <si>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</si>
  <si>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</si>
  <si>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</si>
  <si>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</si>
  <si>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</si>
  <si>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</si>
  <si>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</si>
  <si>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</si>
  <si>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</si>
  <si>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</si>
  <si>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</si>
  <si>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</si>
  <si>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</si>
  <si>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</si>
  <si>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</si>
  <si>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</si>
  <si>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</si>
  <si>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</si>
  <si>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</si>
  <si>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</si>
  <si>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</si>
  <si>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</si>
  <si>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</si>
  <si>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</si>
  <si>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</si>
  <si>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</si>
  <si>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</si>
  <si>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</si>
  <si>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</si>
  <si>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</si>
  <si>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</si>
  <si>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</si>
  <si>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</si>
  <si>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</si>
  <si>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</si>
  <si>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</si>
  <si>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</si>
  <si>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</si>
  <si>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</si>
  <si>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</si>
  <si>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</si>
  <si>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</si>
  <si>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</si>
  <si>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</si>
  <si>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</si>
  <si>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</si>
  <si>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</si>
  <si>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</si>
  <si>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</si>
  <si>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</si>
  <si>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</si>
  <si>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</si>
  <si>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</si>
  <si>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</si>
  <si>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</si>
  <si>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</si>
  <si>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</si>
  <si>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</si>
  <si>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</si>
  <si>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</si>
  <si>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</si>
  <si>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</si>
  <si>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</si>
  <si>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</si>
  <si>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</si>
  <si>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</si>
  <si>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</si>
  <si>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</si>
  <si>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</si>
  <si>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</si>
  <si>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</si>
  <si>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</si>
  <si>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</si>
  <si>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</si>
  <si>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</si>
  <si>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</si>
  <si>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</si>
  <si>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</si>
  <si>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</si>
  <si>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</si>
  <si>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</si>
  <si>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</si>
  <si>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</si>
  <si>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</si>
  <si>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</si>
  <si>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</si>
  <si>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</si>
  <si>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</si>
  <si>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</si>
  <si>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</si>
  <si>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</si>
  <si>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</si>
  <si>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</si>
  <si>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</si>
  <si>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</si>
  <si>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</si>
  <si>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</si>
  <si>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</si>
  <si>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</si>
  <si>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</si>
  <si>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</si>
  <si>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</si>
  <si>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</si>
  <si>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</si>
  <si>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</si>
  <si>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</si>
  <si>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</si>
  <si>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</si>
  <si>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</si>
  <si>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</si>
  <si>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</si>
  <si>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</si>
  <si>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</si>
  <si>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</si>
  <si>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</si>
  <si>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</si>
  <si>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</si>
  <si>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</si>
  <si>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</si>
  <si>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</si>
  <si>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</si>
  <si>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</si>
  <si>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</si>
  <si>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</si>
  <si>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</si>
  <si>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</si>
  <si>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</si>
  <si>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</si>
  <si>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</si>
  <si>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</si>
  <si>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</si>
  <si>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</si>
  <si>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</si>
  <si>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</si>
  <si>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</si>
  <si>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</si>
  <si>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</si>
  <si>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</si>
  <si>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</si>
  <si>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</si>
  <si>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</si>
  <si>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</si>
  <si>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</si>
  <si>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</si>
  <si>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</si>
  <si>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</si>
  <si>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</si>
  <si>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</si>
  <si>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</si>
  <si>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</si>
  <si>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</si>
  <si>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</si>
  <si>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</si>
  <si>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</si>
  <si>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</si>
  <si>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</si>
  <si>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</si>
  <si>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</si>
  <si>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</si>
  <si>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</si>
  <si>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</si>
  <si>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</si>
  <si>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</si>
  <si>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</si>
  <si>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</si>
  <si>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</si>
  <si>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</si>
  <si>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</si>
  <si>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</si>
  <si>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</si>
  <si>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</si>
  <si>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</si>
  <si>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</si>
  <si>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</si>
  <si>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</si>
  <si>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</si>
  <si>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</si>
  <si>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</si>
  <si>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</si>
  <si>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</si>
  <si>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</si>
  <si>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</si>
  <si>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</si>
  <si>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</si>
  <si>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</si>
  <si>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</si>
  <si>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</si>
  <si>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</si>
  <si>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</si>
  <si>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</si>
  <si>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</si>
  <si>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</si>
  <si>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</si>
  <si>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</si>
  <si>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</si>
  <si>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</si>
  <si>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</si>
  <si>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</si>
  <si>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</si>
  <si>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</si>
  <si>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</si>
  <si>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</si>
  <si>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</si>
  <si>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</si>
  <si>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</si>
  <si>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</si>
  <si>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</si>
  <si>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</si>
  <si>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</si>
  <si>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</si>
  <si>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</si>
  <si>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</si>
  <si>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</si>
  <si>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</si>
  <si>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</si>
  <si>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</si>
  <si>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</si>
  <si>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</si>
  <si>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</si>
  <si>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</si>
  <si>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</si>
  <si>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</si>
  <si>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</si>
  <si>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</si>
  <si>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</si>
  <si>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</si>
  <si>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</si>
  <si>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</si>
  <si>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</si>
  <si>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</si>
  <si>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</si>
  <si>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</si>
  <si>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</si>
  <si>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</si>
  <si>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</si>
  <si>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</si>
  <si>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</si>
  <si>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</si>
  <si>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</si>
  <si>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</si>
  <si>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</si>
  <si>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</si>
  <si>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</si>
  <si>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</si>
  <si>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</si>
  <si>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</si>
  <si>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</si>
  <si>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</si>
  <si>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</si>
  <si>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</si>
  <si>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</si>
  <si>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</si>
  <si>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</si>
  <si>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</si>
  <si>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</si>
  <si>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</si>
  <si>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</si>
  <si>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</si>
  <si>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</si>
  <si>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</si>
  <si>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</si>
  <si>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</si>
  <si>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</si>
  <si>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</si>
  <si>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</si>
  <si>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</si>
  <si>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</si>
  <si>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</si>
  <si>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</si>
  <si>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</si>
  <si>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</si>
  <si>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</si>
  <si>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</si>
  <si>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</si>
  <si>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</si>
  <si>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</si>
  <si>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</si>
  <si>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</si>
  <si>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</si>
  <si>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</si>
  <si>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</si>
  <si>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</si>
  <si>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</si>
  <si>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</si>
  <si>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</si>
  <si>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</si>
  <si>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</si>
  <si>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</si>
  <si>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</si>
  <si>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</si>
  <si>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</si>
  <si>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</si>
  <si>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</si>
  <si>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</si>
  <si>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</si>
  <si>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</si>
  <si>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</si>
  <si>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</si>
  <si>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</si>
  <si>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</si>
  <si>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</si>
  <si>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</si>
  <si>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</si>
  <si>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</si>
  <si>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</si>
  <si>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</si>
  <si>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</si>
  <si>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</si>
  <si>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</si>
  <si>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</si>
  <si>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</si>
  <si>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</si>
  <si>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</si>
  <si>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</si>
  <si>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</si>
  <si>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</si>
  <si>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</si>
  <si>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</si>
  <si>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</si>
  <si>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</si>
  <si>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</si>
  <si>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</si>
  <si>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</si>
  <si>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</si>
  <si>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</si>
  <si>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</si>
  <si>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</si>
  <si>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</si>
  <si>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</si>
  <si>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</si>
  <si>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</si>
  <si>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</si>
  <si>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</si>
  <si>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</si>
  <si>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</si>
  <si>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</si>
  <si>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</si>
  <si>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</si>
  <si>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</si>
  <si>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</si>
  <si>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</si>
  <si>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</si>
  <si>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</si>
  <si>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</si>
  <si>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</si>
  <si>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</si>
  <si>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</si>
  <si>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</si>
  <si>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</si>
  <si>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</si>
  <si>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</si>
  <si>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</si>
  <si>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</si>
  <si>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</si>
  <si>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</si>
  <si>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</si>
  <si>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</si>
  <si>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</si>
  <si>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</si>
  <si>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</si>
  <si>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</si>
  <si>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</si>
  <si>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</si>
  <si>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</si>
  <si>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</si>
  <si>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</si>
  <si>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</si>
  <si>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</si>
  <si>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</si>
  <si>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</si>
  <si>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</si>
  <si>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</si>
  <si>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</si>
  <si>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</si>
  <si>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</si>
  <si>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</si>
  <si>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</si>
  <si>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</si>
  <si>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</si>
  <si>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</si>
  <si>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</si>
  <si>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</si>
  <si>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</si>
  <si>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</si>
  <si>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</si>
  <si>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</si>
  <si>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</si>
  <si>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</si>
  <si>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</si>
  <si>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</si>
  <si>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</si>
  <si>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</si>
  <si>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</si>
  <si>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</si>
  <si>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</si>
  <si>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</si>
  <si>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</si>
  <si>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</si>
  <si>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</si>
  <si>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</si>
  <si>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</si>
  <si>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</si>
  <si>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</si>
  <si>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</si>
  <si>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</si>
  <si>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</si>
  <si>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</si>
  <si>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</si>
  <si>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</si>
  <si>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</si>
  <si>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</si>
  <si>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</si>
  <si>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</si>
  <si>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</si>
  <si>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</si>
  <si>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</si>
  <si>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</si>
  <si>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</si>
  <si>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</si>
  <si>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</si>
  <si>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</si>
  <si>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</si>
  <si>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</si>
  <si>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</si>
  <si>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</si>
  <si>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</si>
  <si>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</si>
  <si>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</si>
  <si>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</si>
  <si>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</si>
  <si>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</si>
  <si>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</si>
  <si>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</si>
  <si>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</si>
  <si>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</si>
  <si>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</si>
  <si>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</si>
  <si>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</si>
  <si>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</si>
  <si>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</si>
  <si>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</si>
  <si>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</si>
  <si>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</si>
  <si>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</si>
  <si>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</si>
  <si>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</si>
  <si>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</si>
  <si>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</si>
  <si>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</si>
  <si>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</si>
  <si>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</si>
  <si>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</si>
  <si>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</si>
  <si>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</si>
  <si>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</si>
  <si>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</si>
  <si>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</si>
  <si>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</si>
  <si>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</si>
  <si>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</si>
  <si>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</si>
  <si>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</si>
  <si>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</si>
  <si>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</si>
  <si>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</si>
  <si>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</si>
  <si>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</si>
  <si>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</si>
  <si>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</si>
  <si>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</si>
  <si>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</si>
  <si>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</si>
  <si>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</si>
  <si>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</si>
  <si>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</si>
  <si>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</si>
  <si>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</si>
  <si>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</si>
  <si>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</si>
  <si>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</si>
  <si>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</si>
  <si>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</si>
  <si>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</si>
  <si>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</si>
  <si>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</si>
  <si>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</si>
  <si>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</si>
  <si>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</si>
  <si>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</si>
  <si>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</si>
  <si>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</si>
  <si>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</si>
  <si>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</si>
  <si>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</si>
  <si>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</si>
  <si>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</si>
  <si>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</si>
  <si>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</si>
  <si>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</si>
  <si>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</si>
  <si>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</si>
  <si>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</si>
  <si>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</si>
  <si>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</si>
  <si>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</si>
  <si>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</si>
  <si>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</si>
  <si>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</si>
  <si>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</si>
  <si>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</si>
  <si>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</si>
  <si>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</si>
  <si>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</si>
  <si>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</si>
  <si>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</si>
  <si>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</si>
  <si>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</si>
  <si>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</si>
  <si>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</si>
  <si>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</si>
  <si>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</si>
  <si>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</si>
  <si>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</si>
  <si>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</si>
  <si>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</si>
  <si>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</si>
  <si>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</si>
  <si>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</si>
  <si>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</si>
  <si>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</si>
  <si>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</si>
  <si>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</si>
  <si>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</si>
  <si>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</si>
  <si>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</si>
  <si>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</si>
  <si>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</si>
  <si>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</si>
  <si>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</si>
  <si>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</si>
  <si>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</si>
  <si>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</si>
  <si>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</si>
  <si>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</si>
  <si>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</si>
  <si>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</si>
  <si>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</si>
  <si>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</si>
  <si>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</si>
  <si>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</si>
  <si>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</si>
  <si>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</si>
  <si>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</si>
  <si>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</si>
  <si>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</si>
  <si>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</si>
  <si>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</si>
  <si>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</si>
  <si>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</si>
  <si>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</si>
  <si>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</si>
  <si>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</si>
  <si>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</si>
  <si>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</si>
  <si>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</si>
  <si>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</si>
  <si>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</si>
  <si>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</si>
  <si>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</si>
  <si>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</si>
  <si>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</si>
  <si>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</si>
  <si>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</si>
  <si>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</si>
  <si>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</si>
  <si>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</si>
  <si>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</si>
  <si>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</si>
  <si>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</si>
  <si>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</si>
  <si>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</si>
  <si>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</si>
  <si>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</si>
  <si>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</si>
  <si>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</si>
  <si>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</si>
  <si>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</si>
  <si>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</si>
  <si>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</si>
  <si>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</si>
  <si>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</si>
  <si>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</si>
  <si>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</si>
  <si>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</si>
  <si>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</si>
  <si>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</si>
  <si>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</si>
  <si>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</si>
  <si>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</si>
  <si>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</si>
  <si>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</si>
  <si>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</si>
  <si>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</si>
  <si>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</si>
  <si>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</si>
  <si>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</si>
  <si>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</si>
  <si>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</si>
  <si>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</si>
  <si>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</si>
  <si>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</si>
  <si>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</si>
  <si>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</si>
  <si>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</si>
  <si>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</si>
  <si>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</si>
  <si>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</si>
  <si>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</si>
  <si>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</si>
  <si>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</si>
  <si>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</si>
  <si>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</si>
  <si>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</si>
  <si>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</si>
  <si>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</si>
  <si>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</si>
  <si>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</si>
  <si>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</si>
  <si>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</si>
  <si>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</si>
  <si>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</si>
  <si>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</si>
  <si>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</si>
  <si>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</si>
  <si>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</si>
  <si>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</si>
  <si>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</si>
  <si>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</si>
  <si>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</si>
  <si>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</si>
  <si>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</si>
  <si>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</si>
  <si>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</si>
  <si>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</si>
  <si>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</si>
  <si>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</si>
  <si>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</si>
  <si>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</si>
  <si>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</si>
  <si>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</si>
  <si>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</si>
  <si>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</si>
  <si>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</si>
  <si>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</si>
  <si>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</si>
  <si>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</si>
  <si>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</si>
  <si>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</si>
  <si>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</si>
  <si>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</si>
  <si>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</si>
  <si>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</si>
  <si>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</si>
  <si>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</si>
  <si>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</si>
  <si>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</si>
  <si>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</si>
  <si>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</si>
  <si>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</si>
  <si>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</si>
  <si>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</si>
  <si>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</si>
  <si>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</si>
  <si>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</si>
  <si>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</si>
  <si>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</si>
  <si>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</si>
  <si>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</si>
  <si>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</si>
  <si>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</si>
  <si>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</si>
  <si>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</si>
  <si>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</si>
  <si>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</si>
  <si>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</si>
  <si>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</si>
  <si>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</si>
  <si>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</si>
  <si>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</si>
  <si>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</si>
  <si>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</si>
  <si>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</si>
  <si>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</si>
  <si>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</si>
  <si>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</si>
  <si>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</si>
  <si>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</si>
  <si>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</si>
  <si>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</si>
  <si>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</si>
  <si>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</si>
  <si>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</si>
  <si>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</si>
  <si>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</si>
  <si>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</si>
  <si>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</si>
  <si>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</si>
  <si>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</si>
  <si>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</si>
  <si>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</si>
  <si>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</si>
  <si>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</si>
  <si>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</si>
  <si>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</si>
  <si>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</si>
  <si>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</si>
  <si>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</si>
  <si>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</si>
  <si>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</si>
  <si>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</si>
  <si>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</si>
  <si>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</si>
  <si>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</si>
  <si>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</si>
  <si>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</si>
  <si>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</si>
  <si>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</si>
  <si>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</si>
  <si>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</si>
  <si>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</si>
  <si>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</si>
  <si>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</si>
  <si>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</si>
  <si>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</si>
  <si>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</si>
  <si>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</si>
  <si>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</si>
  <si>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</si>
  <si>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</si>
  <si>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</si>
  <si>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</si>
  <si>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</si>
  <si>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</si>
  <si>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</si>
  <si>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</si>
  <si>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</si>
  <si>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</si>
  <si>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</si>
  <si>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</si>
  <si>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</si>
  <si>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</si>
  <si>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</si>
  <si>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</si>
  <si>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</si>
  <si>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</si>
  <si>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</si>
  <si>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</si>
  <si>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</si>
  <si>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</si>
  <si>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</si>
  <si>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</si>
  <si>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</si>
  <si>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</si>
  <si>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</si>
  <si>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</si>
  <si>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</si>
  <si>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</si>
  <si>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</si>
  <si>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</si>
  <si>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</si>
  <si>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</si>
  <si>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</si>
  <si>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</si>
  <si>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</si>
  <si>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</si>
  <si>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</si>
  <si>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</si>
  <si>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</si>
  <si>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</si>
  <si>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</si>
  <si>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</si>
  <si>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</si>
  <si>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</si>
  <si>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</si>
  <si>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</si>
  <si>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</si>
  <si>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</si>
  <si>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</si>
  <si>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</si>
  <si>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</si>
  <si>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</si>
  <si>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</si>
  <si>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</si>
  <si>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</si>
  <si>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</si>
  <si>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</si>
  <si>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</si>
  <si>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</si>
  <si>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</si>
  <si>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</si>
  <si>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</si>
  <si>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</si>
  <si>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</si>
  <si>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</si>
  <si>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</si>
  <si>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</si>
  <si>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</si>
  <si>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</si>
  <si>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</si>
  <si>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</si>
  <si>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</si>
  <si>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</si>
  <si>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</si>
  <si>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</si>
  <si>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</si>
  <si>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</si>
  <si>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</si>
  <si>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</si>
  <si>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</si>
  <si>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</si>
  <si>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</si>
  <si>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</si>
  <si>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</si>
  <si>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</si>
  <si>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</si>
  <si>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</si>
  <si>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</si>
  <si>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</si>
  <si>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</si>
  <si>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</si>
  <si>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</si>
  <si>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</si>
  <si>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</si>
  <si>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</si>
  <si>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</si>
  <si>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</si>
  <si>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</si>
  <si>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</si>
  <si>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</si>
  <si>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</si>
  <si>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</si>
  <si>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</si>
  <si>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</si>
  <si>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</si>
  <si>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</si>
  <si>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</si>
  <si>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</si>
  <si>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</si>
  <si>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</si>
  <si>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</si>
  <si>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</si>
  <si>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</si>
  <si>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</si>
  <si>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</si>
  <si>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</si>
  <si>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</si>
  <si>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</si>
  <si>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</si>
  <si>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</si>
  <si>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</si>
  <si>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</si>
  <si>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</si>
  <si>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</si>
  <si>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</si>
  <si>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</si>
  <si>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</si>
  <si>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</si>
  <si>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</si>
  <si>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</si>
  <si>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</si>
  <si>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</si>
  <si>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</si>
  <si>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</si>
  <si>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</si>
  <si>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</si>
  <si>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</si>
  <si>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</si>
  <si>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</si>
  <si>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</si>
  <si>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</si>
  <si>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</si>
  <si>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</si>
  <si>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</si>
  <si>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</si>
  <si>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</si>
  <si>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</si>
  <si>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</si>
  <si>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</si>
  <si>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</si>
  <si>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</si>
  <si>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</si>
  <si>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</si>
  <si>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</si>
  <si>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</si>
  <si>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</si>
  <si>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</si>
  <si>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</si>
  <si>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</si>
  <si>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</si>
  <si>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</si>
  <si>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</si>
  <si>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</si>
  <si>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</si>
  <si>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</si>
  <si>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</si>
  <si>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</si>
  <si>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</si>
  <si>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</si>
  <si>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</si>
  <si>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</si>
  <si>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</si>
  <si>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</si>
  <si>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</si>
  <si>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</si>
  <si>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</si>
  <si>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</si>
  <si>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</si>
  <si>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</si>
  <si>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</si>
  <si>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</si>
  <si>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</si>
  <si>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</si>
  <si>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</si>
  <si>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</si>
  <si>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</si>
  <si>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</si>
  <si>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</si>
  <si>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</si>
  <si>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</si>
  <si>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</si>
  <si>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</si>
  <si>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</si>
  <si>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</si>
  <si>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</si>
  <si>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</si>
  <si>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</si>
  <si>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</si>
  <si>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</si>
  <si>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</si>
  <si>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</si>
  <si>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</si>
  <si>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</si>
  <si>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</si>
  <si>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</si>
  <si>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</si>
  <si>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</si>
  <si>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</si>
  <si>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</si>
  <si>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</si>
  <si>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</si>
  <si>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</si>
  <si>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</si>
  <si>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</si>
  <si>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</si>
  <si>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</si>
  <si>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</si>
  <si>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</si>
  <si>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</si>
  <si>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</si>
  <si>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</si>
  <si>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</si>
  <si>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</si>
  <si>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</si>
  <si>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</si>
  <si>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</si>
  <si>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</si>
  <si>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</si>
  <si>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</si>
  <si>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</si>
  <si>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</si>
  <si>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</si>
  <si>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</si>
  <si>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</si>
  <si>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</si>
  <si>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</si>
  <si>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</si>
  <si>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</si>
  <si>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</si>
  <si>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</si>
  <si>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</si>
  <si>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</si>
  <si>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</si>
  <si>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</si>
  <si>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</si>
  <si>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</si>
  <si>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</si>
  <si>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</si>
  <si>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</si>
  <si>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</si>
  <si>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</si>
  <si>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</si>
  <si>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</si>
  <si>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</si>
  <si>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</si>
  <si>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</si>
  <si>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</si>
  <si>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</si>
  <si>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</si>
  <si>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</si>
  <si>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</si>
  <si>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</si>
  <si>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</si>
  <si>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</si>
  <si>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</si>
  <si>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</si>
  <si>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</si>
  <si>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</si>
  <si>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</si>
  <si>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</si>
  <si>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</si>
  <si>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</si>
  <si>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</si>
  <si>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</si>
  <si>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</si>
  <si>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</si>
  <si>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</si>
  <si>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</si>
  <si>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</si>
  <si>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</si>
  <si>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</si>
  <si>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</si>
  <si>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</si>
  <si>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</si>
  <si>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</si>
  <si>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</si>
  <si>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</si>
  <si>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</si>
  <si>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</si>
  <si>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</si>
  <si>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</si>
  <si>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</si>
  <si>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</si>
  <si>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</si>
  <si>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</si>
  <si>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</si>
  <si>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</si>
  <si>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</si>
  <si>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</si>
  <si>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</si>
  <si>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</si>
  <si>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</si>
  <si>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</si>
  <si>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</si>
  <si>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</si>
  <si>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</si>
  <si>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</si>
  <si>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</si>
  <si>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</si>
  <si>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</si>
  <si>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</si>
  <si>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</si>
  <si>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</si>
  <si>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</si>
  <si>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</si>
  <si>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</si>
  <si>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</si>
  <si>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</si>
  <si>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</si>
  <si>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</si>
  <si>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</si>
  <si>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</si>
  <si>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</si>
  <si>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</si>
  <si>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</si>
  <si>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</si>
  <si>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</si>
  <si>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</si>
  <si>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</si>
  <si>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</si>
  <si>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</si>
  <si>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</si>
  <si>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</si>
  <si>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</si>
  <si>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</si>
  <si>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</si>
  <si>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</si>
  <si>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</si>
  <si>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</si>
  <si>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</si>
  <si>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</si>
  <si>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</si>
  <si>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</si>
  <si>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</si>
  <si>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</si>
  <si>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</si>
  <si>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</si>
  <si>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</si>
  <si>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</si>
  <si>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</si>
  <si>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</si>
  <si>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</si>
  <si>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</si>
  <si>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</si>
  <si>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</si>
  <si>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</si>
  <si>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</si>
  <si>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</si>
  <si>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</si>
  <si>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</si>
  <si>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</si>
  <si>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</si>
  <si>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</si>
  <si>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</si>
  <si>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</si>
  <si>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</si>
  <si>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</si>
  <si>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</si>
  <si>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</si>
  <si>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</si>
  <si>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</si>
  <si>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</si>
  <si>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</si>
  <si>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</si>
  <si>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</si>
  <si>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</si>
  <si>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</si>
  <si>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</si>
  <si>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</si>
  <si>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</si>
  <si>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</si>
  <si>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</si>
  <si>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</si>
  <si>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</si>
  <si>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</si>
  <si>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</si>
  <si>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</si>
  <si>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</si>
  <si>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</si>
  <si>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</si>
  <si>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</si>
  <si>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</si>
  <si>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</si>
  <si>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</si>
  <si>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</si>
  <si>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</si>
  <si>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</si>
  <si>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</si>
  <si>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</si>
  <si>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</si>
  <si>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</si>
  <si>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</si>
  <si>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</si>
  <si>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</si>
  <si>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</si>
  <si>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</si>
  <si>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</si>
  <si>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</si>
  <si>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</si>
  <si>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</si>
  <si>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</si>
  <si>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</si>
  <si>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</si>
  <si>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</si>
  <si>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</si>
  <si>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</si>
  <si>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</si>
  <si>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</si>
  <si>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</si>
  <si>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</si>
  <si>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</si>
  <si>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</si>
  <si>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</si>
  <si>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</si>
  <si>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</si>
  <si>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</si>
  <si>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</si>
  <si>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</si>
  <si>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</si>
  <si>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</si>
  <si>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</si>
  <si>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</si>
  <si>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</si>
  <si>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</si>
  <si>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</si>
  <si>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</si>
  <si>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</si>
  <si>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</si>
  <si>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</si>
  <si>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</si>
  <si>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</si>
  <si>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</si>
  <si>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</si>
  <si>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</si>
  <si>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</si>
  <si>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</si>
  <si>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</si>
  <si>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</si>
  <si>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</si>
  <si>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</si>
  <si>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</si>
  <si>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</si>
  <si>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</si>
  <si>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</si>
  <si>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</si>
  <si>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</si>
  <si>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</si>
  <si>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</si>
  <si>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</si>
  <si>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</si>
  <si>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</si>
  <si>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</si>
  <si>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</si>
  <si>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</si>
  <si>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</si>
  <si>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</si>
  <si>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</si>
  <si>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</si>
  <si>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</si>
  <si>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</si>
  <si>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</si>
  <si>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</si>
  <si>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</si>
  <si>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</si>
  <si>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</si>
  <si>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</si>
  <si>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</si>
  <si>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</si>
  <si>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</si>
  <si>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</si>
  <si>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</si>
  <si>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</si>
  <si>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</si>
  <si>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</si>
  <si>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</si>
  <si>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</si>
  <si>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</si>
  <si>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</si>
  <si>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</si>
  <si>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</si>
  <si>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</si>
  <si>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</si>
  <si>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</si>
  <si>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</si>
  <si>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</si>
  <si>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</si>
  <si>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</si>
  <si>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</si>
  <si>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</si>
  <si>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</si>
  <si>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</si>
  <si>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</si>
  <si>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</si>
  <si>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</si>
  <si>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</si>
  <si>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</si>
  <si>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</si>
  <si>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</si>
  <si>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</si>
  <si>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</si>
  <si>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</si>
  <si>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</si>
  <si>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</si>
  <si>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</si>
  <si>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</si>
  <si>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</si>
  <si>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</si>
  <si>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</si>
  <si>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</si>
  <si>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</si>
  <si>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</si>
  <si>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</si>
  <si>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</si>
  <si>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</si>
  <si>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</si>
  <si>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</si>
  <si>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</si>
  <si>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</si>
  <si>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</si>
  <si>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</si>
  <si>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</si>
  <si>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</si>
  <si>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</si>
  <si>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</si>
  <si>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</si>
  <si>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</si>
  <si>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</si>
  <si>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</si>
  <si>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</si>
  <si>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</si>
  <si>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</si>
  <si>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</si>
  <si>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</si>
  <si>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</si>
  <si>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</si>
  <si>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</si>
  <si>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</si>
  <si>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</si>
  <si>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</si>
  <si>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</si>
  <si>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</si>
  <si>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</si>
  <si>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</si>
  <si>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</si>
  <si>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</si>
  <si>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</si>
  <si>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</si>
  <si>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</si>
  <si>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</si>
  <si>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</si>
  <si>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</si>
  <si>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</si>
  <si>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</si>
  <si>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</si>
  <si>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</si>
  <si>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</si>
  <si>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</si>
  <si>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</si>
  <si>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</si>
  <si>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</si>
  <si>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</si>
  <si>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</si>
  <si>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</si>
  <si>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</si>
  <si>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</si>
  <si>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</si>
  <si>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</si>
  <si>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</si>
  <si>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</si>
  <si>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</si>
  <si>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</si>
  <si>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</si>
  <si>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</si>
  <si>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</si>
  <si>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</si>
  <si>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</si>
  <si>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</si>
  <si>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</si>
  <si>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</si>
  <si>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</si>
  <si>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</si>
  <si>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</si>
  <si>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</si>
  <si>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</si>
  <si>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</si>
  <si>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</si>
  <si>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</si>
  <si>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</si>
  <si>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</si>
  <si>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</si>
  <si>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</si>
  <si>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</si>
  <si>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</si>
  <si>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</si>
  <si>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</si>
  <si>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</si>
  <si>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</si>
  <si>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</si>
  <si>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</si>
  <si>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</si>
  <si>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</si>
  <si>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</si>
  <si>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</si>
  <si>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</si>
  <si>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</si>
  <si>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</si>
  <si>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</si>
  <si>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</si>
  <si>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</si>
  <si>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</si>
  <si>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</si>
  <si>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</si>
  <si>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</si>
  <si>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</si>
  <si>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</si>
  <si>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</si>
  <si>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</si>
  <si>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</si>
  <si>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</si>
  <si>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</si>
  <si>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</si>
  <si>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</si>
  <si>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</si>
  <si>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</si>
  <si>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</si>
  <si>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</si>
  <si>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</si>
  <si>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</si>
  <si>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</si>
  <si>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</si>
  <si>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</si>
  <si>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</si>
  <si>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</si>
  <si>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</si>
  <si>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</si>
  <si>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</si>
  <si>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</si>
  <si>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</si>
  <si>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</si>
  <si>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</si>
  <si>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</si>
  <si>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</si>
  <si>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</si>
  <si>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</si>
  <si>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</si>
  <si>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</si>
  <si>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</si>
  <si>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</si>
  <si>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</si>
  <si>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</si>
  <si>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</si>
  <si>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</si>
  <si>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</si>
  <si>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</si>
  <si>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</si>
  <si>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</si>
  <si>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</si>
  <si>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</si>
  <si>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</si>
  <si>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</si>
  <si>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</si>
  <si>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</si>
  <si>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</si>
  <si>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</si>
  <si>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</si>
  <si>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</si>
  <si>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</si>
  <si>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</si>
  <si>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</si>
  <si>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</si>
  <si>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</si>
  <si>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</si>
  <si>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</si>
  <si>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</si>
  <si>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</si>
  <si>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</si>
  <si>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</si>
  <si>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</si>
  <si>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</si>
  <si>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</si>
  <si>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</si>
  <si>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</si>
  <si>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</si>
  <si>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</si>
  <si>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</si>
  <si>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</si>
  <si>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</si>
  <si>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</si>
  <si>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</si>
  <si>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</si>
  <si>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</si>
  <si>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</si>
  <si>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</si>
  <si>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</si>
  <si>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</si>
  <si>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</si>
  <si>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</si>
  <si>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</si>
  <si>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</si>
  <si>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</si>
  <si>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</si>
  <si>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</si>
  <si>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</si>
  <si>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</si>
  <si>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</si>
  <si>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</si>
  <si>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</si>
  <si>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</si>
  <si>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</si>
  <si>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</si>
  <si>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</si>
  <si>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</si>
  <si>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</si>
  <si>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</si>
  <si>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</si>
  <si>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</si>
  <si>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</si>
  <si>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</si>
  <si>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</si>
  <si>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</si>
  <si>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</si>
  <si>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</si>
  <si>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</si>
  <si>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</si>
  <si>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</si>
  <si>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</si>
  <si>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</si>
  <si>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</si>
  <si>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</si>
  <si>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</si>
  <si>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</si>
  <si>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</si>
  <si>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</si>
  <si>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</si>
  <si>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</si>
  <si>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</si>
  <si>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</si>
  <si>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</si>
  <si>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</si>
  <si>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</si>
  <si>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</si>
  <si>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</si>
  <si>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</si>
  <si>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</si>
  <si>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</si>
  <si>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</si>
  <si>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</si>
  <si>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</si>
  <si>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</si>
  <si>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</si>
  <si>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</si>
  <si>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</si>
  <si>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</si>
  <si>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</si>
  <si>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</si>
  <si>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</si>
  <si>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</si>
  <si>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</si>
  <si>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</si>
  <si>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</si>
  <si>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</si>
  <si>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</si>
  <si>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</si>
  <si>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</si>
  <si>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</si>
  <si>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</si>
  <si>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</si>
  <si>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</si>
  <si>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</si>
  <si>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</si>
  <si>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</si>
  <si>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</si>
  <si>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</si>
  <si>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</si>
  <si>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</si>
  <si>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</si>
  <si>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</si>
  <si>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</si>
  <si>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</si>
  <si>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</si>
  <si>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</si>
  <si>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</si>
  <si>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</si>
  <si>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</si>
  <si>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</si>
  <si>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</si>
  <si>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</si>
  <si>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</si>
  <si>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</si>
  <si>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</si>
  <si>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</si>
  <si>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</si>
  <si>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</si>
  <si>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</si>
  <si>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</si>
  <si>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</si>
  <si>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</si>
  <si>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</si>
  <si>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</si>
  <si>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</si>
  <si>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</si>
  <si>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</si>
  <si>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</si>
  <si>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</si>
  <si>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</si>
  <si>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</si>
  <si>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</si>
  <si>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</si>
  <si>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</si>
  <si>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</si>
  <si>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</si>
  <si>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</si>
  <si>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</si>
  <si>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</si>
  <si>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</si>
  <si>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</si>
  <si>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</si>
  <si>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</si>
  <si>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</si>
  <si>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</si>
  <si>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</si>
  <si>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</si>
  <si>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</si>
  <si>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</si>
  <si>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</si>
  <si>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</si>
  <si>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</si>
  <si>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</si>
  <si>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</si>
  <si>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</si>
  <si>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</si>
  <si>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</si>
  <si>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</si>
  <si>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</si>
  <si>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</si>
  <si>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</si>
  <si>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</si>
  <si>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</si>
  <si>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</si>
  <si>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</si>
  <si>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</si>
  <si>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</si>
  <si>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</si>
  <si>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</si>
  <si>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</si>
  <si>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</si>
  <si>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</si>
  <si>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</si>
  <si>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</si>
  <si>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</si>
  <si>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</si>
  <si>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</si>
  <si>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</si>
  <si>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</si>
  <si>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</si>
  <si>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</si>
  <si>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</si>
  <si>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</si>
  <si>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</si>
  <si>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</si>
  <si>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</si>
  <si>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</si>
  <si>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</si>
  <si>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</si>
  <si>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</si>
  <si>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</si>
  <si>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</si>
  <si>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</si>
  <si>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</si>
  <si>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</si>
  <si>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</si>
  <si>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</si>
  <si>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</si>
  <si>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</si>
  <si>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</si>
  <si>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</si>
  <si>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</si>
  <si>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</si>
  <si>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</si>
  <si>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</si>
  <si>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</si>
  <si>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</si>
  <si>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</si>
  <si>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</si>
  <si>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</si>
  <si>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</si>
  <si>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</si>
  <si>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</si>
  <si>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</si>
  <si>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</si>
  <si>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</si>
  <si>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</si>
  <si>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</si>
  <si>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</si>
  <si>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</si>
  <si>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</si>
  <si>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</si>
  <si>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</si>
  <si>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</si>
  <si>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</si>
  <si>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</si>
  <si>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</si>
  <si>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</si>
  <si>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</si>
  <si>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</si>
  <si>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</si>
  <si>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</si>
  <si>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</si>
  <si>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</si>
  <si>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</si>
  <si>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</si>
  <si>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</si>
  <si>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</si>
  <si>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</si>
  <si>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</si>
  <si>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</si>
  <si>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</si>
  <si>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</si>
  <si>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</si>
  <si>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</si>
  <si>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</si>
  <si>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</si>
  <si>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</si>
  <si>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</si>
  <si>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</si>
  <si>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</si>
  <si>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</si>
  <si>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</si>
  <si>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</si>
  <si>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</si>
  <si>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</si>
  <si>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</si>
  <si>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</si>
  <si>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</si>
  <si>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</si>
  <si>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</si>
  <si>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</si>
  <si>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</si>
  <si>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</si>
  <si>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</si>
  <si>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</si>
  <si>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</si>
  <si>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</si>
  <si>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</si>
  <si>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</si>
  <si>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</si>
  <si>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</si>
  <si>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</si>
  <si>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</si>
  <si>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</si>
  <si>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</si>
  <si>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</si>
  <si>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</si>
  <si>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</si>
  <si>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</si>
  <si>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</si>
  <si>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</si>
  <si>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</si>
  <si>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</si>
  <si>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</si>
  <si>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</si>
  <si>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</si>
  <si>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</si>
  <si>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</si>
  <si>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</si>
  <si>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</si>
  <si>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</si>
  <si>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</si>
  <si>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</si>
  <si>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</si>
  <si>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</si>
  <si>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</si>
  <si>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</si>
  <si>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</si>
  <si>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</si>
  <si>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</si>
  <si>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</si>
  <si>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</si>
  <si>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</si>
  <si>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</si>
  <si>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</si>
  <si>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</si>
  <si>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</si>
  <si>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</si>
  <si>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</si>
  <si>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</si>
  <si>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</si>
  <si>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</si>
  <si>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</si>
  <si>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</si>
  <si>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</si>
  <si>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</si>
  <si>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</si>
  <si>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</si>
  <si>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</si>
  <si>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</si>
  <si>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</si>
  <si>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</si>
  <si>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</si>
  <si>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</si>
  <si>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</si>
  <si>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</si>
  <si>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</si>
  <si>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</si>
  <si>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</si>
  <si>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</si>
  <si>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</si>
  <si>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</si>
  <si>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</si>
  <si>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</si>
  <si>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</si>
  <si>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</si>
  <si>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</si>
  <si>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</si>
  <si>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</si>
  <si>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</si>
  <si>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</si>
  <si>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</si>
  <si>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</si>
  <si>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</si>
  <si>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</si>
  <si>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</si>
  <si>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</si>
  <si>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</si>
  <si>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</si>
  <si>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</si>
  <si>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</si>
  <si>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</si>
  <si>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</si>
  <si>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</si>
  <si>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</si>
  <si>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</si>
  <si>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</si>
  <si>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</si>
  <si>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</si>
  <si>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</si>
  <si>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</si>
  <si>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</si>
  <si>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</si>
  <si>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</si>
  <si>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</si>
  <si>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</si>
  <si>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</si>
  <si>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</si>
  <si>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</si>
  <si>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</si>
  <si>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</si>
  <si>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</si>
  <si>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</si>
  <si>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</si>
  <si>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</si>
  <si>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</si>
  <si>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</si>
  <si>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</si>
  <si>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</si>
  <si>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</si>
  <si>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</si>
  <si>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</si>
  <si>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</si>
  <si>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</si>
  <si>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</si>
  <si>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</si>
  <si>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</si>
  <si>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</si>
  <si>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</si>
  <si>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</si>
  <si>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</si>
  <si>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</si>
  <si>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</si>
  <si>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</si>
  <si>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</si>
  <si>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</si>
  <si>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</si>
  <si>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</si>
  <si>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</si>
  <si>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</si>
  <si>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</si>
  <si>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</si>
  <si>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</si>
  <si>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</si>
  <si>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</si>
  <si>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</si>
  <si>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</si>
  <si>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</si>
  <si>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</si>
  <si>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</si>
  <si>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</si>
  <si>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</si>
  <si>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</si>
  <si>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</si>
  <si>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</si>
  <si>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</si>
  <si>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</si>
  <si>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</si>
  <si>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</si>
  <si>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</si>
  <si>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</si>
  <si>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</si>
  <si>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</si>
  <si>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</si>
  <si>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</si>
  <si>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</si>
  <si>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</si>
  <si>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</si>
  <si>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</si>
  <si>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</si>
  <si>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</si>
  <si>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</si>
  <si>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</si>
  <si>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</si>
  <si>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</si>
  <si>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</si>
  <si>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</si>
  <si>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</si>
  <si>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</si>
  <si>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</si>
  <si>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</si>
  <si>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</si>
  <si>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</si>
  <si>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</si>
  <si>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</si>
  <si>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</si>
  <si>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</si>
  <si>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</si>
  <si>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</si>
  <si>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</si>
  <si>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</si>
  <si>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</si>
  <si>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</si>
  <si>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</si>
  <si>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</si>
  <si>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</si>
  <si>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</si>
  <si>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</si>
  <si>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</si>
  <si>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</si>
  <si>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</si>
  <si>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</si>
  <si>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</si>
  <si>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</si>
  <si>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</si>
  <si>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</si>
  <si>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</si>
  <si>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</si>
  <si>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</si>
  <si>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</si>
  <si>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</si>
  <si>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</si>
  <si>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</si>
  <si>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</si>
  <si>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</si>
  <si>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</si>
  <si>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</si>
  <si>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</si>
  <si>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</si>
  <si>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</si>
  <si>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</si>
  <si>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</si>
  <si>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</si>
  <si>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</si>
  <si>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</si>
  <si>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</si>
  <si>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</si>
  <si>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</si>
  <si>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</si>
  <si>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</si>
  <si>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</si>
  <si>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</si>
  <si>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</si>
  <si>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</si>
  <si>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</si>
  <si>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</si>
  <si>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</si>
  <si>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</si>
  <si>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</si>
  <si>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</si>
  <si>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</si>
  <si>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</si>
  <si>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</si>
  <si>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</si>
  <si>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</si>
  <si>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</si>
  <si>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</si>
  <si>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</si>
  <si>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</si>
  <si>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</si>
  <si>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</si>
  <si>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</si>
  <si>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</si>
  <si>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</si>
  <si>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</si>
  <si>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</si>
  <si>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</si>
  <si>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</si>
  <si>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</si>
  <si>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</si>
  <si>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</si>
  <si>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</si>
  <si>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</si>
  <si>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</si>
  <si>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</si>
  <si>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</si>
  <si>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</si>
  <si>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</si>
  <si>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</si>
  <si>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</si>
  <si>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</si>
  <si>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</si>
  <si>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</si>
  <si>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</si>
  <si>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</si>
  <si>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</si>
  <si>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</si>
  <si>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</si>
  <si>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</si>
  <si>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</si>
  <si>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</si>
  <si>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</si>
  <si>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</si>
  <si>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</si>
  <si>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</si>
  <si>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</si>
  <si>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</si>
  <si>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</si>
  <si>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</si>
  <si>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</si>
  <si>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</si>
  <si>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</si>
  <si>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</si>
  <si>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</si>
  <si>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</si>
  <si>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</si>
  <si>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</si>
  <si>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</si>
  <si>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</si>
  <si>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</si>
  <si>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</si>
  <si>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</si>
  <si>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</si>
  <si>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</si>
  <si>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</si>
  <si>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</si>
  <si>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</si>
  <si>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</si>
  <si>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</si>
  <si>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</si>
  <si>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</si>
  <si>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</si>
  <si>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</si>
  <si>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</si>
  <si>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</si>
  <si>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</si>
  <si>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</si>
  <si>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</si>
  <si>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</si>
  <si>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</si>
  <si>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</si>
  <si>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</si>
  <si>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</si>
  <si>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</si>
  <si>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</si>
  <si>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</si>
  <si>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</si>
  <si>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</si>
  <si>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</si>
  <si>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</si>
  <si>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</si>
  <si>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</si>
  <si>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</si>
  <si>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</si>
  <si>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</si>
  <si>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</si>
  <si>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</si>
  <si>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</si>
  <si>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</si>
  <si>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</si>
  <si>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</si>
  <si>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</si>
  <si>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</si>
  <si>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</si>
  <si>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</si>
  <si>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</si>
  <si>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</si>
  <si>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</si>
  <si>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</si>
  <si>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</si>
  <si>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</si>
  <si>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</si>
  <si>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</si>
  <si>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</si>
  <si>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</si>
  <si>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</si>
  <si>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</si>
  <si>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</si>
  <si>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</si>
  <si>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</si>
  <si>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</si>
  <si>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</si>
  <si>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</si>
  <si>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</si>
  <si>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</si>
  <si>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</si>
  <si>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</si>
  <si>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</si>
  <si>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</si>
  <si>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</si>
  <si>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</si>
  <si>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</si>
  <si>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</si>
  <si>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</si>
  <si>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</si>
  <si>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</si>
  <si>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</si>
  <si>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</si>
  <si>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</si>
  <si>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</si>
  <si>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</si>
  <si>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</si>
  <si>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</si>
  <si>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</si>
  <si>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</si>
  <si>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</si>
  <si>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</si>
  <si>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</si>
  <si>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</si>
  <si>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</si>
  <si>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</si>
  <si>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</si>
  <si>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</si>
  <si>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</si>
  <si>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</si>
  <si>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</si>
  <si>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</si>
  <si>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</si>
  <si>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</si>
  <si>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</si>
  <si>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</si>
  <si>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</si>
  <si>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</si>
  <si>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</si>
  <si>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</si>
  <si>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</si>
  <si>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</si>
  <si>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</si>
  <si>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</si>
  <si>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</si>
  <si>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</si>
  <si>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</si>
  <si>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</si>
  <si>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</si>
  <si>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</si>
  <si>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</si>
  <si>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</si>
  <si>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</si>
  <si>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</si>
  <si>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</si>
  <si>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</si>
  <si>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</si>
  <si>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</si>
  <si>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</si>
  <si>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</si>
  <si>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</si>
  <si>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</si>
  <si>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</si>
  <si>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</si>
  <si>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</si>
  <si>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</si>
  <si>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</si>
  <si>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</si>
  <si>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</si>
  <si>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</si>
  <si>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</si>
  <si>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</si>
  <si>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</si>
  <si>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</si>
  <si>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</si>
  <si>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</si>
  <si>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</si>
  <si>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</si>
  <si>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</si>
  <si>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</si>
  <si>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</si>
  <si>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</si>
  <si>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</si>
  <si>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</si>
  <si>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</si>
  <si>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</si>
  <si>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</si>
  <si>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</si>
  <si>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</si>
  <si>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</si>
  <si>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</si>
  <si>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</si>
  <si>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</si>
  <si>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</si>
  <si>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</si>
  <si>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</si>
  <si>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</si>
  <si>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</si>
  <si>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</si>
  <si>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</si>
  <si>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</si>
  <si>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</si>
  <si>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</si>
  <si>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</si>
  <si>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</si>
  <si>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</si>
  <si>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</si>
  <si>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</si>
  <si>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</si>
  <si>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</si>
  <si>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</si>
  <si>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</si>
  <si>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</si>
  <si>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</si>
  <si>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</si>
  <si>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</si>
  <si>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</si>
  <si>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</si>
  <si>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</si>
  <si>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</si>
  <si>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</si>
  <si>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</si>
  <si>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</si>
  <si>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</si>
  <si>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</si>
  <si>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</si>
  <si>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</si>
  <si>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</si>
  <si>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</si>
  <si>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</si>
  <si>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</si>
  <si>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</si>
  <si>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</si>
  <si>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</si>
  <si>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</si>
  <si>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</si>
  <si>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</si>
  <si>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</si>
  <si>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</si>
  <si>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</si>
  <si>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</si>
  <si>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</si>
  <si>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</si>
  <si>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</si>
  <si>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</si>
  <si>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</si>
  <si>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</si>
  <si>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</si>
  <si>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</si>
  <si>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</si>
  <si>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</si>
  <si>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</si>
  <si>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</si>
  <si>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</si>
  <si>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</si>
  <si>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</si>
  <si>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</si>
  <si>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</si>
  <si>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</si>
  <si>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</si>
  <si>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</si>
  <si>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</si>
  <si>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</si>
  <si>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</si>
  <si>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</si>
  <si>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</si>
  <si>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</si>
  <si>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</si>
  <si>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</si>
  <si>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</si>
  <si>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</si>
  <si>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</si>
  <si>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</si>
  <si>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</si>
  <si>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</si>
  <si>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</si>
  <si>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</si>
  <si>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</si>
  <si>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</si>
  <si>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</si>
  <si>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</si>
  <si>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</si>
  <si>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</si>
  <si>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</si>
  <si>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</si>
  <si>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</si>
  <si>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</si>
  <si>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</si>
  <si>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</si>
  <si>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</si>
  <si>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</si>
  <si>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</si>
  <si>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</si>
  <si>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</si>
  <si>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</si>
  <si>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</si>
  <si>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</si>
  <si>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</si>
  <si>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</si>
  <si>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</si>
  <si>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</si>
  <si>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</si>
  <si>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</si>
  <si>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</si>
  <si>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</si>
  <si>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</si>
  <si>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</si>
  <si>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</si>
  <si>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</si>
  <si>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</si>
  <si>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</si>
  <si>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</si>
  <si>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</si>
  <si>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</si>
  <si>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</si>
  <si>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</si>
  <si>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</si>
  <si>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</si>
  <si>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</si>
  <si>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</si>
  <si>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</si>
  <si>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</si>
  <si>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</si>
  <si>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</si>
  <si>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</si>
  <si>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</si>
  <si>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</si>
  <si>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</si>
  <si>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</si>
  <si>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</si>
  <si>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</si>
  <si>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</si>
  <si>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</si>
  <si>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</si>
  <si>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</si>
  <si>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</si>
  <si>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</si>
  <si>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</si>
  <si>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</si>
  <si>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</si>
  <si>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</si>
  <si>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</si>
  <si>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</si>
  <si>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</si>
  <si>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</si>
  <si>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</si>
  <si>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</si>
  <si>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</si>
  <si>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</si>
  <si>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</si>
  <si>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</si>
  <si>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</si>
  <si>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</si>
  <si>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</si>
  <si>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</si>
  <si>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</si>
  <si>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</si>
  <si>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</si>
  <si>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</si>
  <si>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</si>
  <si>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</si>
  <si>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</si>
  <si>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</si>
  <si>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</si>
  <si>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</si>
  <si>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</si>
  <si>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</si>
  <si>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</si>
  <si>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</si>
  <si>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</si>
  <si>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</si>
  <si>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</si>
  <si>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</si>
  <si>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</si>
  <si>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</si>
  <si>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</si>
  <si>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</si>
  <si>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</si>
  <si>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</si>
  <si>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</si>
  <si>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</si>
  <si>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</si>
  <si>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</si>
  <si>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</si>
  <si>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</si>
  <si>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</si>
  <si>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</si>
  <si>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</si>
  <si>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</si>
  <si>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</si>
  <si>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</si>
  <si>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</si>
  <si>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</si>
  <si>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</si>
  <si>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</si>
  <si>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</si>
  <si>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</si>
  <si>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</si>
  <si>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</si>
  <si>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</si>
  <si>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</si>
  <si>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</si>
  <si>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</si>
  <si>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</si>
  <si>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</si>
  <si>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</si>
  <si>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</si>
  <si>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</si>
  <si>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</si>
  <si>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</si>
  <si>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</si>
  <si>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</si>
  <si>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</si>
  <si>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</si>
  <si>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</si>
  <si>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</si>
  <si>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</si>
  <si>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</si>
  <si>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</si>
  <si>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</si>
  <si>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</si>
  <si>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</si>
  <si>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</si>
  <si>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</si>
  <si>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</si>
  <si>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</si>
  <si>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</si>
  <si>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</si>
  <si>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</si>
  <si>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</si>
  <si>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</si>
  <si>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</si>
  <si>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</si>
  <si>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</si>
  <si>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</si>
  <si>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</si>
  <si>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</si>
  <si>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</si>
  <si>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</si>
  <si>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</si>
  <si>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</si>
  <si>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</si>
  <si>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</si>
  <si>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</si>
  <si>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</si>
  <si>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</si>
  <si>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</si>
  <si>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</si>
  <si>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</si>
  <si>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</si>
  <si>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</si>
  <si>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</si>
  <si>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</si>
  <si>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</si>
  <si>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</si>
  <si>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</si>
  <si>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</si>
  <si>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</si>
  <si>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</si>
  <si>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</si>
  <si>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</si>
  <si>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</si>
  <si>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</si>
  <si>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</si>
  <si>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</si>
  <si>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</si>
  <si>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</si>
  <si>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</si>
  <si>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</si>
  <si>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</si>
  <si>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</si>
  <si>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</si>
  <si>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</si>
  <si>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</si>
  <si>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</si>
  <si>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</si>
  <si>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</si>
  <si>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</si>
  <si>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</si>
  <si>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</si>
  <si>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</si>
  <si>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</si>
  <si>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</si>
  <si>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</si>
  <si>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</si>
  <si>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</si>
  <si>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</si>
  <si>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</si>
  <si>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</si>
  <si>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</si>
  <si>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</si>
  <si>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</si>
  <si>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</si>
  <si>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</si>
  <si>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</si>
  <si>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</si>
  <si>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</si>
  <si>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</si>
  <si>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</si>
  <si>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</si>
  <si>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</si>
  <si>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</si>
  <si>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</si>
  <si>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</si>
  <si>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</si>
  <si>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</si>
  <si>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</si>
  <si>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</si>
  <si>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</si>
  <si>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</si>
  <si>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</si>
  <si>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</si>
  <si>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</si>
  <si>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</si>
  <si>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</si>
  <si>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</si>
  <si>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</si>
  <si>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</si>
  <si>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</si>
  <si>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</si>
  <si>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</si>
  <si>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</si>
  <si>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</si>
  <si>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</si>
  <si>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</si>
  <si>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</si>
  <si>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</si>
  <si>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</si>
  <si>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</si>
  <si>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</si>
  <si>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</si>
  <si>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</si>
  <si>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</si>
  <si>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</si>
  <si>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</si>
  <si>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</si>
  <si>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</si>
  <si>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</si>
  <si>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</si>
  <si>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</si>
  <si>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</si>
  <si>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</si>
  <si>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</si>
  <si>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</si>
  <si>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</si>
  <si>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</si>
  <si>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</si>
  <si>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</si>
  <si>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</si>
  <si>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</si>
  <si>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</si>
  <si>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</si>
  <si>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</si>
  <si>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</si>
  <si>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</si>
  <si>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</si>
  <si>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</si>
  <si>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</si>
  <si>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</si>
  <si>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</si>
  <si>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</si>
  <si>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</si>
  <si>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</si>
  <si>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</si>
  <si>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</si>
  <si>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</si>
  <si>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</si>
  <si>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</si>
  <si>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</si>
  <si>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</si>
  <si>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</si>
  <si>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</si>
  <si>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</si>
  <si>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</si>
  <si>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</si>
  <si>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</si>
  <si>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</si>
  <si>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</si>
  <si>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</si>
  <si>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</si>
  <si>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</si>
  <si>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</si>
  <si>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</si>
  <si>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</si>
  <si>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</si>
  <si>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</si>
  <si>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</si>
  <si>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</si>
  <si>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</si>
  <si>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</si>
  <si>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</si>
  <si>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</si>
  <si>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</si>
  <si>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</si>
  <si>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</si>
  <si>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</si>
  <si>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</si>
  <si>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</si>
  <si>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</si>
  <si>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</si>
  <si>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</si>
  <si>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</si>
  <si>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</si>
  <si>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</si>
  <si>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</si>
  <si>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</si>
  <si>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</si>
  <si>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</si>
  <si>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</si>
  <si>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</si>
  <si>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</si>
  <si>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</si>
  <si>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</si>
  <si>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</si>
  <si>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</si>
  <si>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</si>
  <si>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</si>
  <si>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</si>
  <si>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</si>
  <si>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</si>
  <si>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</si>
  <si>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</si>
  <si>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</si>
  <si>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</si>
  <si>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</si>
  <si>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</si>
  <si>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</si>
  <si>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</si>
  <si>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</si>
  <si>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</si>
  <si>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</si>
  <si>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</si>
  <si>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</si>
  <si>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</si>
  <si>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</si>
  <si>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</si>
  <si>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</si>
  <si>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</si>
  <si>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</si>
  <si>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</si>
  <si>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</si>
  <si>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</si>
  <si>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</si>
  <si>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</si>
  <si>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</si>
  <si>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</si>
  <si>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</si>
  <si>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</si>
  <si>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</si>
  <si>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</si>
  <si>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</si>
  <si>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</si>
  <si>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</si>
  <si>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</si>
  <si>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</si>
  <si>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</si>
  <si>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</si>
  <si>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</si>
  <si>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</si>
  <si>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</si>
  <si>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</si>
  <si>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</si>
  <si>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</si>
  <si>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</si>
  <si>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</si>
  <si>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</si>
  <si>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</si>
  <si>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</si>
  <si>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</si>
  <si>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</si>
  <si>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</si>
  <si>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</si>
  <si>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</si>
  <si>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</si>
  <si>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</si>
  <si>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</si>
  <si>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</si>
  <si>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</si>
  <si>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</si>
  <si>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</si>
  <si>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</si>
  <si>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</si>
  <si>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</si>
  <si>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</si>
  <si>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</si>
  <si>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</si>
  <si>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</si>
  <si>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</si>
  <si>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</si>
  <si>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</si>
  <si>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</si>
  <si>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</si>
  <si>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</si>
  <si>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</si>
  <si>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</si>
  <si>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</si>
  <si>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</si>
  <si>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</si>
  <si>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</si>
  <si>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</si>
  <si>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</si>
  <si>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</si>
  <si>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</si>
  <si>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</si>
  <si>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</si>
  <si>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</si>
  <si>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</si>
  <si>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</si>
  <si>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</si>
  <si>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</si>
  <si>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</si>
  <si>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</si>
  <si>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</si>
  <si>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</si>
  <si>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</si>
  <si>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</si>
  <si>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</si>
  <si>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</si>
  <si>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</si>
  <si>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</si>
  <si>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</si>
  <si>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</si>
  <si>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</si>
  <si>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</si>
  <si>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</si>
  <si>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</si>
  <si>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</si>
  <si>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</si>
  <si>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</si>
  <si>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</si>
  <si>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</si>
  <si>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</si>
  <si>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</si>
  <si>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</si>
  <si>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</si>
  <si>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</si>
  <si>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</si>
  <si>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</si>
  <si>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</si>
  <si>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</si>
  <si>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</si>
  <si>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</si>
  <si>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</si>
  <si>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</si>
  <si>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</si>
  <si>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</si>
  <si>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</si>
  <si>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</si>
  <si>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</si>
  <si>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</si>
  <si>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</si>
  <si>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</si>
  <si>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</si>
  <si>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</si>
  <si>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</si>
  <si>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</si>
  <si>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</si>
  <si>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</si>
  <si>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</si>
  <si>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</si>
  <si>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</si>
  <si>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</si>
  <si>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</si>
  <si>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</si>
  <si>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</si>
  <si>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</si>
  <si>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</si>
  <si>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</si>
  <si>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</si>
  <si>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</si>
  <si>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</si>
  <si>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</si>
  <si>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</si>
  <si>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</si>
  <si>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</si>
  <si>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</si>
  <si>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</si>
  <si>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</si>
  <si>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</si>
  <si>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</si>
  <si>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</si>
  <si>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</si>
  <si>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</si>
  <si>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</si>
  <si>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</si>
  <si>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</si>
  <si>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</si>
  <si>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</si>
  <si>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</si>
  <si>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</si>
  <si>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</si>
  <si>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</si>
  <si>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</si>
  <si>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</si>
  <si>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</si>
  <si>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</si>
  <si>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</si>
  <si>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</si>
  <si>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</si>
  <si>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</si>
  <si>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</si>
  <si>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</si>
  <si>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</si>
  <si>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</si>
  <si>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</si>
  <si>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</si>
  <si>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</si>
  <si>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</si>
  <si>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</si>
  <si>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</si>
  <si>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</si>
  <si>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</si>
  <si>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</si>
  <si>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</si>
  <si>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</si>
  <si>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</si>
  <si>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</si>
  <si>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</si>
  <si>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</si>
  <si>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</si>
  <si>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</si>
  <si>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</si>
  <si>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</si>
  <si>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</si>
  <si>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</si>
  <si>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</si>
  <si>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</si>
  <si>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</si>
  <si>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</si>
  <si>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</si>
  <si>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</si>
  <si>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</si>
  <si>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</si>
  <si>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</si>
  <si>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</si>
  <si>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</si>
  <si>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</si>
  <si>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</si>
  <si>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</si>
  <si>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</si>
  <si>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</si>
  <si>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</si>
  <si>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</si>
  <si>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</si>
  <si>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</si>
  <si>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</si>
  <si>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</si>
  <si>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</si>
  <si>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</si>
  <si>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</si>
  <si>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</si>
  <si>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</si>
  <si>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</si>
  <si>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</si>
  <si>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</si>
  <si>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</si>
  <si>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</si>
  <si>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</si>
  <si>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</si>
  <si>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</si>
  <si>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</si>
  <si>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</si>
  <si>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</si>
  <si>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</si>
  <si>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</si>
  <si>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</si>
  <si>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</si>
  <si>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</si>
  <si>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</si>
  <si>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</si>
  <si>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</si>
  <si>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</si>
  <si>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</si>
  <si>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</si>
  <si>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</si>
  <si>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</si>
  <si>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</si>
  <si>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</si>
  <si>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</si>
  <si>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</si>
  <si>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</si>
  <si>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</si>
  <si>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</si>
  <si>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</si>
  <si>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</si>
  <si>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</si>
  <si>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</si>
  <si>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</si>
  <si>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</si>
  <si>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</si>
  <si>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</si>
  <si>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</si>
  <si>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</si>
  <si>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</si>
  <si>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</si>
  <si>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</si>
  <si>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</si>
  <si>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</si>
  <si>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</si>
  <si>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</si>
  <si>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</si>
  <si>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</si>
  <si>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</si>
  <si>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</si>
  <si>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</si>
  <si>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</si>
  <si>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</si>
  <si>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</si>
  <si>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</si>
  <si>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</si>
  <si>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</si>
  <si>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</si>
  <si>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</si>
  <si>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</si>
  <si>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</si>
  <si>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</si>
  <si>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</si>
  <si>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</si>
  <si>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</si>
  <si>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</si>
  <si>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</si>
  <si>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</si>
  <si>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</si>
  <si>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</si>
  <si>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</si>
  <si>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</si>
  <si>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</si>
  <si>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</si>
  <si>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</si>
  <si>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</si>
  <si>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</si>
  <si>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</si>
  <si>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</si>
  <si>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</si>
  <si>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</si>
  <si>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</si>
  <si>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</si>
  <si>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</si>
  <si>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</si>
  <si>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</si>
  <si>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</si>
  <si>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</si>
  <si>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</si>
  <si>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</si>
  <si>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</si>
  <si>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</si>
  <si>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</si>
  <si>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</si>
  <si>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</si>
  <si>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</si>
  <si>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</si>
  <si>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</si>
  <si>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</si>
  <si>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</si>
  <si>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</si>
  <si>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</si>
  <si>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</si>
  <si>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</si>
  <si>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</si>
  <si>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</si>
  <si>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</si>
  <si>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</si>
  <si>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</si>
  <si>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</si>
  <si>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</si>
  <si>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</si>
  <si>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</si>
  <si>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</si>
  <si>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</si>
  <si>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</si>
  <si>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</si>
  <si>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</si>
  <si>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</si>
  <si>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</si>
  <si>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</si>
  <si>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</si>
  <si>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</si>
  <si>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</si>
  <si>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</si>
  <si>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</si>
  <si>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</si>
  <si>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</si>
  <si>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</si>
  <si>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</si>
  <si>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</si>
  <si>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</si>
  <si>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</si>
  <si>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</si>
  <si>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</si>
  <si>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</si>
  <si>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</si>
  <si>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</si>
  <si>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</si>
  <si>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</si>
  <si>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</si>
  <si>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</si>
  <si>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</si>
  <si>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</si>
  <si>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</si>
  <si>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</si>
  <si>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</si>
  <si>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</si>
  <si>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</si>
  <si>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</si>
  <si>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</si>
  <si>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</si>
  <si>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</si>
  <si>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</si>
  <si>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</si>
  <si>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</si>
  <si>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</si>
  <si>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</si>
  <si>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</si>
  <si>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</si>
  <si>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</si>
  <si>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</si>
  <si>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</si>
  <si>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</si>
  <si>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</si>
  <si>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</si>
  <si>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</si>
  <si>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</si>
  <si>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</si>
  <si>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</si>
  <si>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</si>
  <si>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</si>
  <si>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</si>
  <si>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</si>
  <si>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</si>
  <si>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</si>
  <si>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</si>
  <si>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</si>
  <si>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</si>
  <si>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</si>
  <si>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</si>
  <si>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</si>
  <si>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</si>
  <si>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</si>
  <si>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</si>
  <si>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</si>
  <si>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</si>
  <si>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</si>
  <si>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</si>
  <si>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</si>
  <si>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</si>
  <si>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</si>
  <si>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</si>
  <si>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</si>
  <si>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</si>
  <si>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</si>
  <si>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</si>
  <si>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</si>
  <si>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</si>
  <si>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</si>
  <si>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</si>
  <si>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</si>
  <si>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</si>
  <si>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</si>
  <si>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</si>
  <si>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</si>
  <si>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</si>
  <si>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</si>
  <si>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</si>
  <si>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</si>
  <si>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</si>
  <si>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</si>
  <si>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</si>
  <si>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</si>
  <si>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</si>
  <si>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</si>
  <si>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</si>
  <si>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</si>
  <si>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</si>
  <si>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</si>
  <si>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</si>
  <si>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</si>
  <si>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</si>
  <si>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</si>
  <si>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</si>
  <si>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</si>
  <si>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</si>
  <si>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</si>
  <si>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</si>
  <si>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</si>
  <si>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</si>
  <si>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</si>
  <si>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</si>
  <si>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</si>
  <si>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</si>
  <si>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</si>
  <si>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</si>
  <si>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</si>
  <si>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</si>
  <si>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</si>
  <si>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</si>
  <si>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</si>
  <si>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</si>
  <si>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</si>
  <si>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</si>
  <si>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</si>
  <si>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</si>
  <si>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</si>
  <si>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</si>
  <si>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</si>
  <si>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</si>
  <si>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</si>
  <si>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</si>
  <si>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</si>
  <si>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</si>
  <si>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</si>
  <si>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</si>
  <si>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</si>
  <si>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</si>
  <si>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</si>
  <si>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</si>
  <si>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</si>
  <si>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</si>
  <si>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</si>
  <si>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</si>
  <si>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</si>
  <si>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</si>
  <si>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</si>
  <si>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</si>
  <si>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</si>
  <si>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</si>
  <si>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</si>
  <si>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</si>
  <si>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</si>
  <si>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</si>
  <si>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</si>
  <si>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</si>
  <si>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</si>
  <si>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</si>
  <si>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</si>
  <si>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</si>
  <si>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</si>
  <si>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</si>
  <si>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</si>
  <si>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</si>
  <si>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</si>
  <si>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</si>
  <si>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</si>
  <si>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</si>
  <si>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</si>
  <si>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</si>
  <si>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</si>
  <si>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</si>
  <si>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</si>
  <si>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</si>
  <si>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</si>
  <si>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</si>
  <si>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</si>
  <si>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</si>
  <si>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</si>
  <si>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</si>
  <si>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</si>
  <si>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</si>
  <si>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</si>
  <si>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</si>
  <si>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</si>
  <si>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</si>
  <si>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</si>
  <si>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</si>
  <si>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</si>
  <si>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</si>
  <si>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</si>
  <si>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</si>
  <si>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</si>
  <si>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</si>
  <si>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</si>
  <si>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</si>
  <si>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</si>
  <si>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</si>
  <si>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</si>
  <si>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</si>
  <si>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</si>
  <si>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</si>
  <si>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</si>
  <si>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</si>
  <si>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</si>
  <si>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</si>
  <si>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</si>
  <si>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</si>
  <si>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</si>
  <si>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</si>
  <si>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</si>
  <si>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</si>
  <si>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</si>
  <si>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</si>
  <si>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</si>
  <si>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</si>
  <si>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</si>
  <si>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</si>
  <si>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</si>
  <si>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</si>
  <si>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</si>
  <si>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</si>
  <si>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</si>
  <si>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</si>
  <si>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</si>
  <si>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</si>
  <si>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</si>
  <si>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</si>
  <si>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</si>
  <si>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</si>
  <si>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</si>
  <si>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</si>
  <si>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</si>
  <si>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</si>
  <si>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</si>
  <si>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</si>
  <si>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</si>
  <si>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</si>
  <si>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</si>
  <si>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</si>
  <si>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</si>
  <si>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</si>
  <si>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</si>
  <si>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</si>
  <si>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</si>
  <si>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</si>
  <si>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</si>
  <si>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</si>
  <si>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</si>
  <si>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</si>
  <si>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</si>
  <si>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</si>
  <si>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</si>
  <si>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</si>
  <si>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</si>
  <si>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</si>
  <si>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</si>
  <si>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</si>
  <si>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</si>
  <si>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</si>
  <si>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</si>
  <si>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</si>
  <si>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</si>
  <si>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</si>
  <si>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</si>
  <si>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</si>
  <si>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</si>
  <si>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</si>
  <si>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</si>
  <si>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</si>
  <si>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</si>
  <si>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</si>
  <si>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</si>
  <si>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</si>
  <si>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</si>
  <si>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</si>
  <si>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</si>
  <si>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</si>
  <si>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</si>
  <si>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</si>
  <si>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</si>
  <si>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</si>
  <si>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</si>
  <si>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</si>
  <si>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</si>
  <si>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</si>
  <si>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</si>
  <si>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</si>
  <si>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</si>
  <si>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</si>
  <si>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</si>
  <si>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</si>
  <si>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</si>
  <si>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</si>
  <si>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</si>
  <si>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</si>
  <si>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</si>
  <si>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</si>
  <si>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</si>
  <si>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</si>
  <si>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</si>
  <si>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</si>
  <si>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</si>
  <si>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</si>
  <si>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</si>
  <si>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</si>
  <si>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</si>
  <si>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</si>
  <si>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</si>
  <si>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</si>
  <si>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</si>
  <si>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</si>
  <si>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</si>
  <si>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</si>
  <si>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</si>
  <si>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</si>
  <si>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</si>
  <si>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</si>
  <si>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</si>
  <si>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</si>
  <si>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</si>
  <si>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</si>
  <si>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</si>
  <si>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</si>
  <si>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</si>
  <si>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</si>
  <si>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</si>
  <si>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</si>
  <si>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</si>
  <si>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</si>
  <si>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</si>
  <si>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</si>
  <si>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</si>
  <si>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</si>
  <si>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</si>
  <si>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</si>
  <si>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</si>
  <si>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</si>
  <si>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</si>
  <si>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</si>
  <si>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</si>
  <si>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</si>
  <si>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</si>
  <si>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</si>
  <si>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</si>
  <si>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</si>
  <si>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</si>
  <si>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</si>
  <si>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</si>
  <si>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</si>
  <si>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</si>
  <si>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</si>
  <si>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</si>
  <si>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</si>
  <si>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</si>
  <si>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</si>
  <si>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</si>
  <si>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</si>
  <si>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</si>
  <si>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</si>
  <si>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</si>
  <si>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</si>
  <si>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</si>
  <si>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</si>
  <si>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</si>
  <si>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</si>
  <si>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</si>
  <si>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</si>
  <si>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</si>
  <si>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</si>
  <si>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</si>
  <si>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</si>
  <si>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</si>
  <si>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</si>
  <si>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</si>
  <si>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</si>
  <si>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</si>
  <si>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</si>
  <si>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</si>
  <si>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</si>
  <si>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</si>
  <si>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</si>
  <si>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</si>
  <si>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</si>
  <si>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</si>
  <si>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</si>
  <si>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</si>
  <si>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</si>
  <si>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</si>
  <si>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</si>
  <si>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</si>
  <si>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</si>
  <si>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</si>
  <si>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</si>
  <si>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</si>
  <si>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</si>
  <si>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</si>
  <si>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</si>
  <si>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</si>
  <si>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</si>
  <si>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</si>
  <si>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</si>
  <si>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</si>
  <si>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</si>
  <si>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</si>
  <si>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</si>
  <si>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</si>
  <si>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</si>
  <si>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</si>
  <si>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</si>
  <si>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</si>
  <si>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</si>
  <si>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</si>
  <si>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</si>
  <si>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</si>
  <si>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</si>
  <si>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</si>
  <si>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</si>
  <si>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</si>
  <si>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</si>
  <si>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</si>
  <si>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</si>
  <si>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</si>
  <si>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</si>
  <si>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</si>
  <si>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</si>
  <si>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</si>
  <si>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</si>
  <si>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</si>
  <si>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</si>
  <si>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</si>
  <si>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</si>
  <si>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</si>
  <si>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</si>
  <si>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</si>
  <si>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</si>
  <si>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</si>
  <si>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</si>
  <si>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</si>
  <si>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</si>
  <si>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</si>
  <si>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</si>
  <si>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</si>
  <si>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</si>
  <si>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</si>
  <si>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</si>
  <si>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</si>
  <si>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</si>
  <si>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</si>
  <si>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</si>
  <si>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</si>
  <si>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</si>
  <si>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</si>
  <si>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</si>
  <si>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</si>
  <si>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</si>
  <si>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</si>
  <si>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</si>
  <si>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</si>
  <si>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</si>
  <si>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</si>
  <si>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</si>
  <si>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</si>
  <si>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</si>
  <si>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</si>
  <si>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</si>
  <si>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</si>
  <si>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</si>
  <si>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</si>
  <si>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</si>
  <si>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</si>
  <si>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</si>
  <si>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</si>
  <si>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</si>
  <si>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</si>
  <si>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</si>
  <si>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</si>
  <si>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</si>
  <si>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</si>
  <si>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</si>
  <si>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</si>
  <si>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</si>
  <si>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</si>
  <si>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</si>
  <si>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</si>
  <si>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</si>
  <si>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</si>
  <si>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</si>
  <si>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</si>
  <si>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</si>
  <si>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</si>
  <si>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</si>
  <si>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</si>
  <si>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</si>
  <si>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</si>
  <si>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</si>
  <si>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</si>
  <si>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</si>
  <si>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</si>
  <si>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</si>
  <si>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</si>
  <si>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</si>
  <si>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</si>
  <si>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</si>
  <si>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</si>
  <si>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</si>
  <si>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</si>
  <si>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</si>
  <si>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</si>
  <si>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</si>
  <si>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</si>
  <si>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</si>
  <si>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</si>
  <si>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</si>
  <si>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</si>
  <si>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</si>
  <si>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</si>
  <si>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</si>
  <si>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</si>
  <si>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</si>
  <si>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</si>
  <si>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</si>
  <si>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</si>
  <si>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</si>
  <si>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</si>
  <si>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</si>
  <si>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</si>
  <si>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</si>
  <si>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</si>
  <si>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</si>
  <si>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</si>
  <si>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</si>
  <si>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</si>
  <si>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</si>
  <si>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</si>
  <si>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</si>
  <si>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</si>
  <si>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</si>
  <si>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</si>
  <si>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</si>
  <si>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</si>
  <si>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</si>
  <si>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</si>
  <si>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</si>
  <si>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</si>
  <si>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</si>
  <si>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</si>
  <si>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</si>
  <si>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</si>
  <si>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</si>
  <si>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</si>
  <si>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</si>
  <si>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</si>
  <si>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</si>
  <si>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</si>
  <si>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</si>
  <si>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</si>
  <si>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</si>
  <si>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</si>
  <si>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</si>
  <si>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</si>
  <si>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</si>
  <si>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</si>
  <si>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</si>
  <si>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</si>
  <si>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</si>
  <si>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</si>
  <si>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</si>
  <si>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</si>
  <si>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</si>
  <si>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</si>
  <si>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</si>
  <si>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</si>
  <si>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</si>
  <si>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</si>
  <si>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</si>
  <si>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</si>
  <si>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</si>
  <si>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</si>
  <si>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</si>
  <si>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</si>
  <si>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</si>
  <si>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</si>
  <si>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</si>
  <si>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</si>
  <si>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</si>
  <si>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</si>
  <si>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</si>
  <si>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</si>
  <si>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</si>
  <si>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</si>
  <si>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</si>
  <si>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</si>
  <si>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</si>
  <si>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</si>
  <si>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</si>
  <si>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</si>
  <si>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</si>
  <si>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</si>
  <si>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</si>
  <si>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</si>
  <si>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</si>
  <si>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</si>
  <si>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</si>
  <si>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</si>
  <si>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</si>
  <si>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</si>
  <si>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</si>
  <si>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</si>
  <si>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</si>
  <si>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</si>
  <si>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</si>
  <si>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</si>
  <si>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</si>
  <si>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</si>
  <si>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</si>
  <si>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</si>
  <si>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</si>
  <si>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</si>
  <si>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</si>
  <si>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</si>
  <si>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</si>
  <si>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</si>
  <si>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</si>
  <si>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</si>
  <si>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</si>
  <si>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</si>
  <si>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</si>
  <si>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</si>
  <si>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</si>
  <si>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</si>
  <si>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</si>
  <si>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</si>
  <si>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</si>
  <si>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</si>
  <si>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</si>
  <si>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</si>
  <si>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</si>
  <si>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</si>
  <si>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</si>
  <si>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</si>
  <si>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</si>
  <si>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</si>
  <si>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</si>
  <si>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</si>
  <si>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</si>
  <si>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</si>
  <si>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</si>
  <si>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</si>
  <si>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</si>
  <si>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</si>
  <si>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</si>
  <si>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</si>
  <si>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</si>
  <si>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</si>
  <si>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</si>
  <si>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</si>
  <si>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</si>
  <si>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</si>
  <si>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</si>
  <si>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</si>
  <si>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</si>
  <si>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</si>
  <si>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</si>
  <si>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</si>
  <si>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</si>
  <si>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</si>
  <si>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</si>
  <si>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</si>
  <si>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</si>
  <si>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</si>
  <si>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</si>
  <si>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</si>
  <si>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</si>
  <si>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</si>
  <si>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</si>
  <si>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</si>
  <si>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</si>
  <si>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</si>
  <si>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</si>
  <si>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</si>
  <si>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</si>
  <si>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</si>
  <si>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</si>
  <si>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</si>
  <si>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</si>
  <si>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</si>
  <si>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</si>
  <si>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</si>
  <si>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</si>
  <si>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</si>
  <si>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</si>
  <si>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</si>
  <si>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</si>
  <si>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</si>
  <si>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</si>
  <si>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</si>
  <si>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</si>
  <si>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</si>
  <si>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</si>
  <si>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</si>
  <si>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</si>
  <si>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</si>
  <si>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</si>
  <si>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</si>
  <si>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</si>
  <si>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</si>
  <si>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</si>
  <si>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</si>
  <si>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</si>
  <si>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</si>
  <si>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</si>
  <si>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</si>
  <si>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</si>
  <si>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</si>
  <si>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</si>
  <si>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</si>
  <si>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</si>
  <si>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</si>
  <si>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</si>
  <si>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</si>
  <si>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</si>
  <si>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</si>
  <si>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</si>
  <si>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</si>
  <si>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</si>
  <si>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</si>
  <si>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</si>
  <si>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</si>
  <si>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</si>
  <si>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</si>
  <si>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</si>
  <si>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</si>
  <si>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</si>
  <si>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</si>
  <si>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</si>
  <si>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</si>
  <si>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</si>
  <si>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</si>
  <si>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</si>
  <si>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</si>
  <si>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</si>
  <si>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</si>
  <si>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</si>
  <si>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</si>
  <si>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</si>
  <si>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</si>
  <si>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</si>
  <si>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</si>
  <si>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</si>
  <si>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</si>
  <si>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</si>
  <si>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</si>
  <si>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</si>
  <si>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</si>
  <si>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</si>
  <si>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</si>
  <si>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</si>
  <si>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</si>
  <si>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</si>
  <si>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</si>
  <si>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</si>
  <si>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</si>
  <si>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</si>
  <si>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</si>
  <si>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</si>
  <si>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</si>
  <si>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</si>
  <si>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</si>
  <si>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</si>
  <si>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</si>
  <si>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</si>
  <si>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</si>
  <si>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</si>
  <si>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</si>
  <si>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</si>
  <si>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</si>
  <si>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</si>
  <si>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</si>
  <si>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</si>
  <si>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</si>
  <si>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</si>
  <si>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</si>
  <si>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</si>
  <si>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</si>
  <si>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</si>
  <si>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</si>
  <si>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</si>
  <si>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</si>
  <si>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</si>
  <si>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</si>
  <si>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</si>
  <si>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</si>
  <si>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</si>
  <si>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</si>
  <si>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</si>
  <si>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</si>
  <si>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</si>
  <si>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</si>
  <si>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</si>
  <si>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</si>
  <si>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</si>
  <si>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</si>
  <si>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</si>
  <si>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</si>
  <si>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</si>
  <si>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</si>
  <si>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</si>
  <si>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</si>
  <si>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</si>
  <si>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</si>
  <si>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</si>
  <si>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</si>
  <si>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</si>
  <si>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</si>
  <si>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</si>
  <si>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</si>
  <si>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</si>
  <si>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</si>
  <si>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</si>
  <si>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</si>
  <si>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</si>
  <si>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</si>
  <si>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</si>
  <si>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</si>
  <si>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</si>
  <si>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</si>
  <si>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</si>
  <si>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</si>
  <si>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</si>
  <si>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</si>
  <si>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</si>
  <si>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</si>
  <si>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</si>
  <si>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</si>
  <si>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</si>
  <si>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</si>
  <si>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</si>
  <si>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</si>
  <si>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</si>
  <si>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</si>
  <si>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</si>
  <si>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</si>
  <si>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</si>
  <si>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</si>
  <si>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</si>
  <si>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</si>
  <si>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</si>
  <si>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</si>
  <si>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</si>
  <si>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</si>
  <si>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</si>
  <si>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</si>
  <si>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</si>
  <si>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</si>
  <si>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</si>
  <si>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</si>
  <si>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</si>
  <si>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</si>
  <si>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</si>
  <si>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</si>
  <si>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</si>
  <si>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</si>
  <si>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</si>
  <si>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</si>
  <si>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</si>
  <si>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</si>
  <si>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</si>
  <si>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</si>
  <si>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</si>
  <si>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</si>
  <si>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</si>
  <si>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</si>
  <si>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</si>
  <si>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</si>
  <si>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</si>
  <si>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</si>
  <si>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</si>
  <si>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</si>
  <si>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</si>
  <si>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</si>
  <si>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</si>
  <si>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</si>
  <si>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</si>
  <si>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</si>
  <si>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</si>
  <si>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</si>
  <si>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</si>
  <si>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</si>
  <si>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</si>
  <si>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</si>
  <si>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</si>
  <si>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</si>
  <si>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</si>
  <si>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</si>
  <si>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</si>
  <si>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</si>
  <si>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</si>
  <si>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</si>
  <si>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</si>
  <si>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</si>
  <si>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</si>
  <si>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</si>
  <si>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</si>
  <si>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</si>
  <si>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</si>
  <si>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</si>
  <si>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</si>
  <si>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</si>
  <si>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</si>
  <si>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</si>
  <si>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</si>
  <si>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</si>
  <si>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</si>
  <si>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</si>
  <si>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</si>
  <si>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</si>
  <si>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</si>
  <si>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</si>
  <si>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</si>
  <si>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</si>
  <si>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</si>
  <si>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</si>
  <si>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</si>
  <si>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</si>
  <si>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</si>
  <si>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</si>
  <si>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</si>
  <si>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</si>
  <si>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</si>
  <si>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</si>
  <si>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</si>
  <si>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</si>
  <si>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</si>
  <si>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</si>
  <si>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</si>
  <si>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</si>
  <si>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</si>
  <si>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</si>
  <si>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</si>
  <si>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</si>
  <si>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</si>
  <si>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</si>
  <si>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</si>
  <si>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</si>
  <si>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</si>
  <si>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</si>
  <si>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</si>
  <si>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</si>
  <si>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</si>
  <si>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</si>
  <si>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</si>
  <si>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</si>
  <si>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</si>
  <si>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</si>
  <si>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</si>
  <si>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</si>
  <si>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</si>
  <si>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</si>
  <si>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</si>
  <si>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</si>
  <si>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</si>
  <si>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</si>
  <si>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</si>
  <si>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</si>
  <si>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</si>
  <si>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</si>
  <si>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</si>
  <si>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</si>
  <si>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</si>
  <si>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</si>
  <si>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</si>
  <si>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</si>
  <si>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</si>
  <si>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</si>
  <si>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</si>
  <si>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</si>
  <si>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</si>
  <si>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</si>
  <si>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</si>
  <si>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</si>
  <si>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</si>
  <si>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</si>
  <si>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</si>
  <si>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</si>
  <si>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</si>
  <si>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</si>
  <si>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</si>
  <si>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</si>
  <si>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</si>
  <si>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</si>
  <si>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</si>
  <si>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</si>
  <si>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</si>
  <si>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</si>
  <si>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</si>
  <si>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</si>
  <si>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</si>
  <si>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</si>
  <si>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</si>
  <si>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</si>
  <si>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</si>
  <si>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</si>
  <si>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</si>
  <si>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</si>
  <si>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</si>
  <si>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</si>
  <si>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</si>
  <si>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</si>
  <si>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</si>
  <si>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</si>
  <si>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</si>
  <si>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</si>
  <si>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</si>
  <si>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</si>
  <si>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</si>
  <si>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</si>
  <si>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</si>
  <si>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</si>
  <si>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</si>
  <si>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</si>
  <si>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</si>
  <si>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</si>
  <si>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</si>
  <si>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</si>
  <si>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</si>
  <si>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</si>
  <si>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</si>
  <si>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</si>
  <si>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</si>
  <si>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</si>
  <si>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</si>
  <si>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</si>
  <si>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</si>
  <si>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</si>
  <si>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</si>
  <si>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</si>
  <si>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</si>
  <si>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</si>
  <si>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</si>
  <si>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</si>
  <si>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</si>
  <si>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</si>
  <si>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</si>
  <si>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</si>
  <si>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</si>
  <si>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</si>
  <si>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</si>
  <si>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</si>
  <si>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</si>
  <si>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</si>
  <si>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</si>
  <si>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</si>
  <si>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</si>
  <si>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</si>
  <si>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</si>
  <si>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</si>
  <si>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</si>
  <si>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</si>
  <si>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</si>
  <si>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</si>
  <si>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</si>
  <si>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</si>
  <si>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</si>
  <si>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</si>
  <si>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</si>
  <si>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</si>
  <si>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</si>
  <si>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</si>
  <si>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</si>
  <si>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</si>
  <si>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</si>
  <si>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</si>
  <si>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</si>
  <si>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</si>
  <si>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</si>
  <si>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</si>
  <si>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</si>
  <si>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</si>
  <si>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</si>
  <si>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</si>
  <si>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</si>
  <si>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</si>
  <si>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</si>
  <si>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</si>
  <si>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</si>
  <si>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</si>
  <si>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</si>
  <si>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</si>
  <si>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</si>
  <si>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</si>
  <si>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</si>
  <si>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</si>
  <si>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</si>
  <si>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</si>
  <si>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</si>
  <si>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</si>
  <si>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</si>
  <si>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</si>
  <si>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</si>
  <si>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</si>
  <si>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</si>
  <si>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</si>
  <si>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</si>
  <si>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</si>
  <si>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</si>
  <si>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</si>
  <si>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</si>
  <si>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</si>
  <si>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</si>
  <si>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</si>
  <si>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</si>
  <si>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</si>
  <si>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</si>
  <si>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</si>
  <si>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</si>
  <si>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</si>
  <si>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</si>
  <si>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</si>
  <si>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</si>
  <si>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</si>
  <si>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</si>
  <si>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</si>
  <si>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</si>
  <si>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</si>
  <si>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</si>
  <si>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</si>
  <si>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</si>
  <si>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</si>
  <si>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</si>
  <si>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</si>
  <si>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</si>
  <si>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</si>
  <si>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</si>
  <si>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</si>
  <si>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</si>
  <si>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</si>
  <si>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</si>
  <si>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</si>
  <si>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</si>
  <si>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</si>
  <si>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</si>
  <si>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</si>
  <si>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</si>
  <si>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</si>
  <si>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</si>
  <si>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</si>
  <si>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</si>
  <si>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</si>
  <si>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</si>
  <si>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</si>
  <si>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</si>
  <si>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</si>
  <si>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</si>
  <si>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</si>
  <si>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</si>
  <si>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</si>
  <si>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</si>
  <si>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</si>
  <si>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</si>
  <si>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</si>
  <si>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</si>
  <si>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</si>
  <si>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</si>
  <si>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</si>
  <si>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</si>
  <si>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</si>
  <si>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</si>
  <si>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</si>
  <si>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</si>
  <si>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</si>
  <si>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</si>
  <si>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</si>
  <si>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</si>
  <si>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</si>
  <si>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</si>
  <si>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</si>
  <si>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</si>
  <si>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</si>
  <si>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</si>
  <si>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</si>
  <si>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</si>
  <si>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</si>
  <si>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</si>
  <si>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</si>
  <si>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</si>
  <si>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</si>
  <si>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</si>
  <si>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</si>
  <si>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</si>
  <si>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</si>
  <si>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</si>
  <si>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</si>
  <si>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</si>
  <si>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</si>
  <si>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</si>
  <si>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</si>
  <si>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</si>
  <si>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</si>
  <si>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</si>
  <si>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</si>
  <si>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</si>
  <si>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</si>
  <si>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</si>
  <si>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</si>
  <si>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</si>
  <si>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</si>
  <si>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</si>
  <si>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</si>
  <si>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</si>
  <si>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</si>
  <si>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</si>
  <si>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</si>
  <si>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</si>
  <si>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</si>
  <si>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</si>
  <si>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</si>
  <si>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</si>
  <si>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</si>
  <si>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</si>
  <si>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</si>
  <si>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</si>
  <si>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</si>
  <si>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</si>
  <si>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</si>
  <si>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</si>
  <si>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</si>
  <si>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</si>
  <si>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</si>
  <si>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</si>
  <si>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</si>
  <si>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</si>
  <si>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</si>
  <si>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</si>
  <si>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</si>
  <si>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</si>
  <si>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</si>
  <si>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</si>
  <si>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</si>
  <si>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</si>
  <si>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</si>
  <si>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</si>
  <si>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</si>
  <si>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</si>
  <si>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</si>
  <si>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</si>
  <si>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</si>
  <si>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</si>
  <si>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</si>
  <si>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</si>
  <si>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</si>
  <si>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</si>
  <si>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</si>
  <si>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</si>
  <si>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</si>
  <si>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</si>
  <si>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</si>
  <si>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</si>
  <si>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</si>
  <si>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</si>
  <si>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</si>
  <si>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</si>
  <si>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</si>
  <si>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</si>
  <si>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</si>
  <si>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</si>
  <si>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</si>
  <si>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</si>
  <si>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</si>
  <si>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</si>
  <si>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</si>
  <si>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</si>
  <si>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</si>
  <si>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</si>
  <si>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</si>
  <si>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</si>
  <si>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</si>
  <si>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</si>
  <si>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</si>
  <si>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</si>
  <si>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</si>
  <si>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</si>
  <si>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</si>
  <si>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</si>
  <si>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</si>
  <si>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</si>
  <si>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</si>
  <si>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</si>
  <si>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</si>
  <si>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</si>
  <si>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</si>
  <si>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</si>
  <si>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</si>
  <si>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</si>
  <si>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</si>
  <si>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</si>
  <si>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</si>
  <si>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</si>
  <si>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</si>
  <si>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</si>
  <si>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</si>
  <si>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</si>
  <si>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</si>
  <si>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</si>
  <si>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</si>
  <si>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</si>
  <si>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</si>
  <si>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</si>
  <si>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</si>
  <si>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</si>
  <si>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</si>
  <si>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</si>
  <si>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</si>
  <si>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</si>
  <si>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</si>
  <si>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</si>
  <si>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</si>
  <si>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</si>
  <si>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</si>
  <si>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</si>
  <si>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</si>
  <si>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</si>
  <si>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</si>
  <si>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</si>
  <si>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</si>
  <si>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</si>
  <si>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</si>
  <si>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</si>
  <si>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</si>
  <si>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</si>
  <si>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</si>
  <si>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</si>
  <si>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</si>
  <si>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</si>
  <si>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</si>
  <si>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</si>
  <si>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</si>
  <si>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</si>
  <si>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</si>
  <si>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</si>
  <si>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</si>
  <si>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</si>
  <si>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</si>
  <si>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</si>
  <si>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</si>
  <si>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</si>
  <si>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</si>
  <si>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</si>
  <si>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</si>
  <si>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</si>
  <si>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</si>
  <si>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</si>
  <si>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</si>
  <si>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</si>
  <si>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</si>
  <si>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</si>
  <si>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</si>
  <si>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</si>
  <si>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</si>
  <si>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</si>
  <si>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</si>
  <si>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</si>
  <si>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</si>
  <si>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</si>
  <si>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</si>
  <si>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</si>
  <si>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</si>
  <si>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</si>
  <si>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</si>
  <si>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</si>
  <si>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</si>
  <si>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</si>
  <si>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</si>
  <si>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</si>
  <si>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</si>
  <si>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</si>
  <si>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</si>
  <si>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</si>
  <si>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</si>
  <si>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</si>
  <si>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</si>
  <si>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</si>
  <si>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</si>
  <si>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</si>
  <si>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</si>
  <si>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</si>
  <si>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</si>
  <si>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</si>
  <si>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</si>
  <si>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</si>
  <si>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</si>
  <si>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</si>
  <si>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</si>
  <si>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</si>
  <si>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</si>
  <si>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</si>
  <si>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</si>
  <si>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</si>
  <si>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</si>
  <si>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</si>
  <si>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</si>
  <si>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</si>
  <si>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</si>
  <si>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</si>
  <si>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</si>
  <si>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</si>
  <si>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</si>
  <si>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</si>
  <si>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</si>
  <si>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</si>
  <si>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</si>
  <si>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</si>
  <si>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</si>
  <si>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</si>
  <si>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</si>
  <si>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</si>
  <si>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</si>
  <si>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</si>
  <si>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</si>
  <si>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</si>
  <si>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</si>
  <si>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</si>
  <si>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</si>
  <si>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</si>
  <si>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</si>
  <si>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</si>
  <si>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</si>
  <si>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</si>
  <si>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</si>
  <si>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</si>
  <si>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</si>
  <si>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</si>
  <si>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</si>
  <si>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</si>
  <si>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</si>
  <si>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</si>
  <si>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</si>
  <si>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</si>
  <si>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</si>
  <si>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</si>
  <si>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</si>
  <si>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</si>
  <si>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</si>
  <si>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</si>
  <si>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</si>
  <si>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</si>
  <si>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</si>
  <si>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</si>
  <si>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</si>
  <si>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</si>
  <si>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</si>
  <si>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</si>
  <si>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</si>
  <si>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</si>
  <si>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</si>
  <si>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</si>
  <si>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</si>
  <si>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</si>
  <si>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</si>
  <si>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</si>
  <si>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</si>
  <si>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</si>
  <si>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</si>
  <si>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</si>
  <si>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</si>
  <si>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</si>
  <si>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</si>
  <si>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</si>
  <si>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</si>
  <si>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</si>
  <si>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</si>
  <si>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</si>
  <si>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</si>
  <si>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</si>
  <si>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</si>
  <si>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</si>
  <si>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</si>
  <si>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</si>
  <si>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</si>
  <si>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</si>
  <si>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</si>
  <si>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</si>
  <si>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</si>
  <si>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</si>
  <si>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</si>
  <si>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</si>
  <si>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</si>
  <si>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</si>
  <si>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</si>
  <si>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</si>
  <si>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</si>
  <si>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</si>
  <si>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</si>
  <si>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</si>
  <si>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</si>
  <si>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</si>
  <si>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</si>
  <si>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</si>
  <si>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</si>
  <si>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</si>
  <si>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</si>
  <si>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</si>
  <si>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</si>
  <si>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</si>
  <si>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</si>
  <si>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</si>
  <si>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</si>
  <si>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</si>
  <si>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</si>
  <si>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</si>
  <si>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</si>
  <si>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</si>
  <si>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</si>
  <si>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</si>
  <si>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</si>
  <si>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</si>
  <si>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</si>
  <si>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</si>
  <si>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</si>
  <si>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</si>
  <si>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</si>
  <si>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</si>
  <si>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</si>
  <si>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</si>
  <si>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</si>
  <si>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</si>
  <si>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</si>
  <si>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</si>
  <si>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</si>
  <si>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</si>
  <si>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</si>
  <si>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</si>
  <si>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</si>
  <si>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</si>
  <si>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</si>
  <si>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</si>
  <si>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</si>
  <si>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</si>
  <si>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</si>
  <si>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</si>
  <si>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</si>
  <si>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</si>
  <si>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</si>
  <si>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</si>
  <si>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</si>
  <si>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</si>
  <si>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</si>
  <si>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</si>
  <si>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</si>
  <si>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</si>
  <si>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</si>
  <si>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</si>
  <si>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</si>
  <si>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</si>
  <si>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</si>
  <si>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</si>
  <si>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</si>
  <si>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</si>
  <si>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</si>
  <si>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</si>
  <si>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</si>
  <si>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</si>
  <si>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</si>
  <si>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</si>
  <si>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</si>
  <si>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</si>
  <si>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</si>
  <si>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</si>
  <si>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</si>
  <si>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</si>
  <si>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</si>
  <si>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</si>
  <si>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</si>
  <si>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</si>
  <si>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</si>
  <si>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</si>
  <si>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</si>
  <si>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</si>
  <si>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</si>
  <si>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</si>
  <si>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</si>
  <si>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</si>
  <si>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</si>
  <si>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</si>
  <si>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</si>
  <si>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</si>
  <si>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</si>
  <si>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</si>
  <si>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</si>
  <si>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</si>
  <si>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</si>
  <si>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</si>
  <si>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</si>
  <si>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</si>
  <si>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</si>
  <si>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</si>
  <si>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</si>
  <si>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</si>
  <si>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</si>
  <si>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</si>
  <si>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</si>
  <si>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</si>
  <si>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</si>
  <si>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</si>
  <si>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</si>
  <si>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</si>
  <si>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</si>
  <si>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</si>
  <si>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</si>
  <si>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</si>
  <si>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</si>
  <si>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</si>
  <si>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</si>
  <si>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</si>
  <si>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</si>
  <si>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</si>
  <si>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</si>
  <si>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</si>
  <si>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</si>
  <si>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</si>
  <si>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</si>
  <si>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</si>
  <si>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</si>
  <si>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</si>
  <si>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</si>
  <si>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</si>
  <si>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</si>
  <si>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</si>
  <si>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</si>
  <si>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</si>
  <si>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</si>
  <si>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</si>
  <si>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</si>
  <si>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</si>
  <si>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</si>
  <si>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</si>
  <si>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</si>
  <si>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</si>
  <si>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</si>
  <si>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</si>
  <si>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</si>
  <si>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</si>
  <si>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</si>
  <si>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</si>
  <si>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</si>
  <si>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</si>
  <si>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</si>
  <si>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</si>
  <si>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</si>
  <si>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</si>
  <si>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</si>
  <si>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</si>
  <si>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</si>
  <si>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</si>
  <si>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</si>
  <si>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</si>
  <si>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</si>
  <si>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</si>
  <si>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</si>
  <si>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</si>
  <si>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</si>
  <si>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</si>
  <si>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</si>
  <si>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</si>
  <si>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</si>
  <si>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</si>
  <si>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</si>
  <si>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</si>
  <si>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</si>
  <si>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</si>
  <si>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</si>
  <si>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</si>
  <si>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</si>
  <si>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</si>
  <si>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</si>
  <si>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</si>
  <si>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</si>
  <si>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</si>
  <si>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</si>
  <si>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</si>
  <si>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</si>
  <si>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</si>
  <si>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</si>
  <si>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</si>
  <si>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</si>
  <si>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</si>
  <si>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</si>
  <si>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</si>
  <si>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</si>
  <si>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</si>
  <si>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</si>
  <si>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</si>
  <si>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</si>
  <si>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</si>
  <si>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</si>
  <si>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</si>
  <si>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</si>
  <si>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</si>
  <si>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</si>
  <si>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</si>
  <si>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</si>
  <si>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</si>
  <si>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</si>
  <si>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</si>
  <si>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</si>
  <si>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</si>
  <si>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</si>
  <si>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</si>
  <si>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</si>
  <si>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</si>
  <si>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</si>
  <si>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</si>
  <si>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</si>
  <si>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</si>
  <si>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</si>
  <si>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</si>
  <si>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</si>
  <si>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</si>
  <si>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</si>
  <si>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</si>
  <si>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</si>
  <si>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</si>
  <si>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</si>
  <si>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</si>
  <si>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</si>
  <si>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</si>
  <si>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</si>
  <si>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</si>
  <si>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</si>
  <si>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</si>
  <si>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</si>
  <si>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</si>
  <si>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</si>
  <si>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</si>
  <si>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</si>
  <si>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</si>
  <si>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</si>
  <si>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</si>
  <si>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</si>
  <si>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</si>
  <si>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</si>
  <si>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</si>
  <si>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</si>
  <si>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</si>
  <si>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</si>
  <si>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</si>
  <si>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</si>
  <si>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</si>
  <si>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</si>
  <si>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</si>
  <si>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</si>
  <si>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</si>
  <si>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</si>
  <si>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</si>
  <si>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</si>
  <si>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</si>
  <si>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</si>
  <si>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</si>
  <si>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</si>
  <si>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</si>
  <si>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</si>
  <si>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</si>
  <si>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</si>
  <si>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</si>
  <si>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</si>
  <si>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</si>
  <si>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</si>
  <si>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</si>
  <si>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</si>
  <si>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</si>
  <si>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</si>
  <si>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</si>
  <si>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</si>
  <si>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</si>
  <si>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</si>
  <si>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</si>
  <si>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</si>
  <si>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</si>
  <si>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</si>
  <si>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</si>
  <si>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</si>
  <si>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</si>
  <si>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</si>
  <si>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</si>
  <si>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</si>
  <si>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</si>
  <si>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</si>
  <si>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</si>
  <si>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</si>
  <si>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</si>
  <si>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</si>
  <si>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</si>
  <si>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</si>
  <si>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</si>
  <si>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</si>
  <si>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</si>
  <si>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</si>
  <si>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</si>
  <si>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</si>
  <si>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</si>
  <si>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</si>
  <si>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</si>
  <si>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</si>
  <si>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</si>
  <si>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</si>
  <si>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</si>
  <si>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</si>
  <si>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</si>
  <si>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</si>
  <si>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</si>
  <si>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</si>
  <si>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</si>
  <si>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</si>
  <si>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</si>
  <si>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</si>
  <si>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</si>
  <si>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</si>
  <si>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</si>
  <si>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</si>
  <si>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</si>
  <si>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</si>
  <si>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</si>
  <si>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</si>
  <si>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</si>
  <si>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</si>
  <si>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</si>
  <si>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</si>
  <si>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</si>
  <si>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</si>
  <si>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</si>
  <si>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</si>
  <si>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</si>
  <si>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</si>
  <si>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</si>
  <si>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</si>
  <si>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</si>
  <si>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</si>
  <si>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</si>
  <si>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</si>
  <si>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</si>
  <si>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</si>
  <si>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</si>
  <si>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</si>
  <si>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</si>
  <si>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</si>
  <si>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</si>
  <si>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</si>
  <si>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</si>
  <si>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</si>
  <si>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</si>
  <si>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</si>
  <si>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</si>
  <si>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</si>
  <si>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</si>
  <si>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</si>
  <si>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</si>
  <si>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</si>
  <si>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</si>
  <si>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</si>
  <si>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</si>
  <si>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</si>
  <si>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</si>
  <si>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</si>
  <si>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</si>
  <si>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</si>
  <si>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</si>
  <si>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</si>
  <si>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</si>
  <si>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</si>
  <si>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</si>
  <si>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</si>
  <si>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</si>
  <si>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</si>
  <si>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</si>
  <si>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</si>
  <si>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</si>
  <si>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</si>
  <si>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</si>
  <si>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</si>
  <si>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</si>
  <si>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</si>
  <si>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</si>
  <si>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</si>
  <si>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</si>
  <si>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</si>
  <si>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</si>
  <si>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</si>
  <si>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</si>
  <si>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</si>
  <si>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</si>
  <si>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</si>
  <si>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</si>
  <si>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</si>
  <si>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</si>
  <si>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</si>
  <si>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</si>
  <si>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</si>
  <si>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</si>
  <si>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</si>
  <si>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</si>
  <si>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</si>
  <si>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</si>
  <si>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</si>
  <si>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</si>
  <si>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</si>
  <si>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</si>
  <si>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</si>
  <si>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</si>
  <si>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</si>
  <si>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</si>
  <si>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</si>
  <si>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</si>
  <si>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</si>
  <si>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</si>
  <si>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</si>
  <si>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</si>
  <si>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</si>
  <si>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</si>
  <si>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</si>
  <si>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</si>
  <si>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</si>
  <si>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</si>
  <si>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</si>
  <si>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</si>
  <si>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</si>
  <si>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</si>
  <si>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</si>
  <si>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</si>
  <si>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</si>
  <si>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</si>
  <si>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</si>
  <si>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</si>
  <si>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</si>
  <si>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</si>
  <si>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</si>
  <si>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</si>
  <si>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</si>
  <si>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</si>
  <si>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</si>
  <si>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</si>
  <si>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</si>
  <si>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</si>
  <si>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</si>
  <si>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</si>
  <si>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</si>
  <si>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</si>
  <si>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</si>
  <si>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</si>
  <si>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</si>
  <si>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</si>
  <si>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</si>
  <si>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</si>
  <si>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</si>
  <si>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</si>
  <si>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</si>
  <si>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</si>
  <si>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</si>
  <si>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</si>
  <si>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</si>
  <si>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</si>
  <si>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</si>
  <si>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</si>
  <si>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</si>
  <si>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</si>
  <si>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</si>
  <si>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</si>
  <si>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</si>
  <si>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</si>
  <si>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</si>
  <si>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</si>
  <si>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</si>
  <si>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</si>
  <si>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</si>
  <si>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</si>
  <si>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</si>
  <si>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</si>
  <si>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</si>
  <si>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</si>
  <si>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</si>
  <si>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</si>
  <si>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</si>
  <si>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</si>
  <si>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</si>
  <si>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</si>
  <si>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</si>
  <si>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</si>
  <si>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</si>
  <si>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</si>
  <si>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</si>
  <si>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</si>
  <si>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</si>
  <si>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</si>
  <si>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</si>
  <si>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</si>
  <si>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</si>
  <si>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</si>
  <si>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</si>
  <si>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</si>
  <si>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</si>
  <si>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</si>
  <si>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</si>
  <si>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</si>
  <si>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</si>
  <si>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</si>
  <si>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</si>
  <si>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</si>
  <si>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</si>
  <si>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</si>
  <si>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</si>
  <si>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</si>
  <si>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</si>
  <si>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</si>
  <si>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</si>
  <si>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</si>
  <si>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</si>
  <si>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</si>
  <si>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</si>
  <si>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</si>
  <si>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</si>
  <si>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</si>
  <si>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</si>
  <si>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</si>
  <si>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</si>
  <si>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</si>
  <si>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</si>
  <si>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</si>
  <si>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</si>
  <si>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</si>
  <si>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</si>
  <si>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</si>
  <si>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</si>
  <si>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</si>
  <si>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</si>
  <si>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</si>
  <si>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</si>
  <si>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</si>
  <si>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</si>
  <si>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</si>
  <si>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</si>
  <si>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</si>
  <si>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</si>
  <si>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</si>
  <si>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</si>
  <si>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</si>
  <si>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</si>
  <si>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</si>
  <si>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</si>
  <si>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</si>
  <si>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</si>
  <si>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</si>
  <si>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</si>
  <si>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</si>
  <si>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</si>
  <si>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</si>
  <si>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</si>
  <si>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</si>
  <si>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</si>
  <si>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</si>
  <si>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</si>
  <si>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</si>
  <si>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</si>
  <si>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</si>
  <si>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</si>
  <si>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</si>
  <si>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</si>
  <si>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</si>
  <si>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</si>
  <si>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</si>
  <si>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</si>
  <si>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</si>
  <si>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</si>
  <si>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</si>
  <si>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</si>
  <si>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</si>
  <si>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</si>
  <si>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</si>
  <si>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</si>
  <si>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</si>
  <si>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</si>
  <si>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</si>
  <si>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</si>
  <si>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</si>
  <si>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</si>
  <si>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</si>
  <si>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</si>
  <si>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</si>
  <si>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</si>
  <si>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</si>
  <si>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</si>
  <si>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</si>
  <si>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</si>
  <si>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</si>
  <si>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</si>
  <si>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</si>
  <si>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</si>
  <si>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</si>
  <si>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</si>
  <si>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</si>
  <si>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</si>
  <si>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</si>
  <si>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</si>
  <si>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</si>
  <si>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</si>
  <si>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</si>
  <si>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</si>
  <si>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</si>
  <si>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</si>
  <si>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</si>
  <si>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</si>
  <si>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</si>
  <si>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</si>
  <si>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</si>
  <si>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</si>
  <si>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</si>
  <si>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</si>
  <si>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</si>
  <si>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</si>
  <si>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</si>
  <si>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</si>
  <si>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</si>
  <si>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</si>
  <si>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</si>
  <si>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</si>
  <si>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</si>
  <si>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</si>
  <si>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</si>
  <si>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</si>
  <si>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</si>
  <si>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</si>
  <si>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</si>
  <si>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</si>
  <si>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</si>
  <si>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</si>
  <si>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</si>
  <si>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</si>
  <si>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</si>
  <si>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</si>
  <si>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</si>
  <si>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</si>
  <si>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</si>
  <si>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</si>
  <si>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</si>
  <si>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</si>
  <si>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</si>
  <si>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</si>
  <si>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</si>
  <si>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</si>
  <si>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</si>
  <si>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</si>
  <si>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</si>
  <si>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</si>
  <si>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</si>
  <si>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</si>
  <si>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</si>
  <si>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</si>
  <si>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</si>
  <si>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</si>
  <si>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</si>
  <si>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</si>
  <si>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</si>
  <si>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</si>
  <si>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</si>
  <si>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</si>
  <si>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</si>
  <si>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</si>
  <si>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</si>
  <si>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</si>
  <si>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</si>
  <si>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</si>
  <si>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</si>
  <si>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</si>
  <si>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</si>
  <si>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</si>
  <si>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</si>
  <si>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</si>
  <si>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</si>
  <si>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</si>
  <si>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</si>
  <si>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</si>
  <si>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</si>
  <si>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</si>
  <si>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</si>
  <si>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</si>
  <si>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</si>
  <si>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</si>
  <si>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</si>
  <si>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</si>
  <si>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</si>
  <si>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</si>
  <si>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</si>
  <si>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</si>
  <si>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</si>
  <si>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</si>
  <si>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</si>
  <si>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</si>
  <si>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</si>
  <si>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</si>
  <si>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</si>
  <si>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</si>
  <si>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</si>
  <si>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</si>
  <si>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</si>
  <si>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</si>
  <si>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</si>
  <si>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</si>
  <si>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</si>
  <si>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</si>
  <si>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</si>
  <si>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</si>
  <si>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</si>
  <si>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</si>
  <si>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</si>
  <si>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</si>
  <si>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</si>
  <si>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</si>
  <si>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</si>
  <si>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</si>
  <si>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</si>
  <si>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</si>
  <si>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</si>
  <si>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</si>
  <si>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</si>
  <si>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</si>
  <si>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</si>
  <si>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</si>
  <si>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</si>
  <si>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</si>
  <si>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</si>
  <si>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</si>
  <si>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</si>
  <si>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</si>
  <si>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</si>
  <si>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</si>
  <si>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</si>
  <si>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</si>
  <si>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</si>
  <si>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</si>
  <si>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</si>
  <si>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</si>
  <si>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</si>
  <si>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</si>
  <si>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</si>
  <si>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</si>
  <si>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</si>
  <si>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</si>
  <si>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</si>
  <si>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</si>
  <si>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</si>
  <si>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</si>
  <si>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</si>
  <si>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</si>
  <si>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</si>
  <si>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</si>
  <si>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</si>
  <si>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</si>
  <si>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</si>
  <si>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</si>
  <si>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</si>
  <si>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</si>
  <si>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</si>
  <si>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</si>
  <si>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</si>
  <si>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</si>
  <si>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</si>
  <si>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</si>
  <si>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</si>
  <si>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</si>
  <si>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</si>
  <si>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</si>
  <si>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</si>
  <si>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</si>
  <si>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</si>
  <si>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</si>
  <si>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</si>
  <si>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</si>
  <si>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</si>
  <si>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</si>
  <si>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</si>
  <si>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</si>
  <si>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</si>
  <si>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</si>
  <si>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</si>
  <si>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</si>
  <si>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</si>
  <si>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</si>
  <si>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</si>
  <si>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</si>
  <si>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</si>
  <si>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</si>
  <si>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</si>
  <si>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</si>
  <si>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</si>
  <si>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</si>
  <si>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</si>
  <si>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</si>
  <si>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</si>
  <si>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</si>
  <si>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</si>
  <si>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</si>
  <si>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</si>
  <si>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</si>
  <si>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</si>
  <si>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</si>
  <si>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</si>
  <si>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</si>
  <si>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</si>
  <si>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</si>
  <si>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</si>
  <si>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</si>
  <si>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</si>
  <si>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</si>
  <si>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</si>
  <si>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</si>
  <si>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</si>
  <si>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</si>
  <si>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</si>
  <si>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</si>
  <si>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</si>
  <si>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</si>
  <si>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</si>
  <si>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</si>
  <si>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</si>
  <si>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</si>
  <si>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</si>
  <si>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</si>
  <si>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</si>
  <si>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</si>
  <si>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</si>
  <si>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</si>
  <si>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</si>
  <si>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</si>
  <si>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</si>
  <si>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</si>
  <si>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</si>
  <si>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</si>
  <si>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</si>
  <si>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</si>
  <si>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</si>
  <si>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</si>
  <si>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</si>
  <si>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</si>
  <si>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</si>
  <si>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</si>
  <si>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</si>
  <si>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</si>
  <si>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</si>
  <si>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</si>
  <si>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</si>
  <si>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</si>
  <si>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</si>
  <si>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</si>
  <si>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</si>
  <si>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</si>
  <si>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</si>
  <si>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</si>
  <si>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</si>
  <si>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</si>
  <si>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</si>
  <si>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</si>
  <si>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</si>
  <si>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</si>
  <si>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</si>
  <si>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</si>
  <si>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</si>
  <si>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</si>
  <si>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</si>
  <si>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</si>
  <si>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</si>
  <si>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</si>
  <si>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</si>
  <si>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</si>
  <si>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</si>
  <si>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</si>
  <si>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</si>
  <si>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</si>
  <si>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</si>
  <si>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</si>
  <si>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</si>
  <si>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</si>
  <si>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</si>
  <si>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</si>
  <si>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</si>
  <si>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</si>
  <si>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</si>
  <si>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</si>
  <si>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</si>
  <si>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</si>
  <si>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</si>
  <si>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</si>
  <si>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</si>
  <si>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</si>
  <si>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</si>
  <si>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</si>
  <si>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</si>
  <si>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</si>
  <si>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</si>
  <si>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</si>
  <si>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</si>
  <si>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</si>
  <si>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</si>
  <si>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</si>
  <si>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</si>
  <si>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</si>
  <si>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</si>
  <si>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</si>
  <si>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</si>
  <si>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</si>
  <si>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</si>
  <si>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</si>
  <si>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</si>
  <si>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</si>
  <si>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</si>
  <si>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</si>
  <si>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</si>
  <si>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</si>
  <si>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</si>
  <si>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</si>
  <si>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</si>
  <si>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</si>
  <si>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</si>
  <si>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</si>
  <si>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</si>
  <si>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</si>
  <si>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</si>
  <si>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</si>
  <si>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</si>
  <si>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</si>
  <si>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</si>
  <si>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</si>
  <si>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</si>
  <si>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</si>
  <si>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</si>
  <si>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</si>
  <si>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</si>
  <si>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</si>
  <si>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</si>
  <si>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</si>
  <si>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</si>
  <si>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</si>
  <si>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</si>
  <si>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</si>
  <si>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</si>
  <si>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</si>
  <si>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</si>
  <si>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</si>
  <si>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</si>
  <si>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</si>
  <si>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</si>
  <si>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</si>
  <si>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</si>
  <si>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</si>
  <si>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</si>
  <si>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</si>
  <si>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</si>
  <si>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</si>
  <si>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</si>
  <si>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</si>
  <si>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</si>
  <si>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</si>
  <si>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</si>
  <si>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</si>
  <si>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</si>
  <si>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</si>
  <si>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</si>
  <si>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</si>
  <si>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</si>
  <si>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</si>
  <si>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</si>
  <si>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</si>
  <si>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</si>
  <si>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</si>
  <si>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</si>
  <si>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</si>
  <si>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</si>
  <si>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</si>
  <si>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</si>
  <si>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</si>
  <si>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</si>
  <si>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</si>
  <si>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</si>
  <si>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</si>
  <si>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</si>
  <si>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</si>
  <si>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</si>
  <si>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</si>
  <si>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</si>
  <si>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</si>
  <si>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</si>
  <si>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</si>
  <si>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</si>
  <si>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</si>
  <si>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</si>
  <si>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</si>
  <si>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</si>
  <si>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</si>
  <si>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</si>
  <si>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</si>
  <si>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</si>
  <si>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</si>
  <si>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</si>
  <si>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</si>
  <si>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</si>
  <si>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</si>
  <si>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</si>
  <si>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</si>
  <si>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</si>
  <si>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</si>
  <si>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</si>
  <si>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</si>
  <si>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</si>
  <si>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</si>
  <si>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</si>
  <si>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</si>
  <si>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</si>
  <si>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</si>
  <si>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</si>
  <si>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</si>
  <si>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</si>
  <si>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</si>
  <si>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</si>
  <si>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</si>
  <si>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</si>
  <si>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</si>
  <si>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</si>
  <si>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</si>
  <si>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</si>
  <si>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</si>
  <si>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</si>
  <si>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</si>
  <si>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</si>
  <si>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</si>
  <si>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</si>
  <si>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</si>
  <si>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</si>
  <si>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</si>
  <si>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</si>
  <si>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</si>
  <si>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</si>
  <si>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</si>
  <si>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</si>
  <si>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</si>
  <si>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</si>
  <si>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</si>
  <si>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</si>
  <si>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</si>
  <si>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</si>
  <si>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</si>
  <si>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</si>
  <si>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</si>
  <si>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</si>
  <si>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</si>
  <si>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</si>
  <si>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</si>
  <si>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</si>
  <si>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</si>
  <si>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</si>
  <si>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</si>
  <si>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</si>
  <si>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</si>
  <si>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</si>
  <si>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</si>
  <si>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</si>
  <si>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</si>
  <si>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</si>
  <si>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</si>
  <si>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</si>
  <si>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</si>
  <si>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</si>
  <si>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</si>
  <si>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</si>
  <si>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</si>
  <si>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</si>
  <si>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</si>
  <si>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</si>
  <si>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</si>
  <si>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</si>
  <si>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</si>
  <si>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</si>
  <si>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</si>
  <si>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</si>
  <si>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</si>
  <si>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</si>
  <si>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</si>
  <si>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</si>
  <si>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</si>
  <si>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</si>
  <si>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</si>
  <si>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</si>
  <si>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</si>
  <si>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</si>
  <si>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</si>
  <si>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</si>
  <si>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</si>
  <si>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</si>
  <si>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</si>
  <si>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</si>
  <si>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</si>
  <si>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</si>
  <si>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</si>
  <si>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</si>
  <si>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</si>
  <si>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</si>
  <si>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</si>
  <si>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</si>
  <si>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</si>
  <si>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</si>
  <si>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</si>
  <si>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</si>
  <si>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</si>
  <si>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</si>
  <si>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</si>
  <si>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</si>
  <si>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</si>
  <si>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</si>
  <si>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</si>
  <si>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</si>
  <si>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</si>
  <si>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</si>
  <si>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</si>
  <si>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</si>
  <si>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</si>
  <si>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</si>
  <si>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</si>
  <si>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</si>
  <si>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</si>
  <si>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</si>
  <si>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</si>
  <si>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</si>
  <si>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</si>
  <si>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</si>
  <si>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</si>
  <si>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</si>
  <si>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</si>
  <si>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</si>
  <si>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</si>
  <si>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</si>
  <si>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</si>
  <si>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</si>
  <si>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</si>
  <si>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</si>
  <si>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</si>
  <si>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</si>
  <si>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</si>
  <si>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</si>
  <si>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</si>
  <si>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</si>
  <si>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</si>
  <si>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</si>
  <si>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</si>
  <si>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</si>
  <si>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</si>
  <si>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</si>
  <si>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</si>
  <si>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</si>
  <si>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</si>
  <si>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</si>
  <si>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</si>
  <si>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</si>
  <si>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</si>
  <si>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</si>
  <si>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</si>
  <si>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</si>
  <si>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</si>
  <si>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</si>
  <si>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</si>
  <si>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</si>
  <si>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</si>
  <si>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</si>
  <si>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</si>
  <si>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</si>
  <si>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</si>
  <si>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</si>
  <si>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</si>
  <si>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</si>
  <si>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</si>
  <si>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</si>
  <si>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</si>
  <si>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</si>
  <si>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</si>
  <si>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</si>
  <si>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</si>
  <si>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</si>
  <si>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</si>
  <si>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</si>
  <si>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</si>
  <si>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</si>
  <si>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</si>
  <si>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</si>
  <si>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</si>
  <si>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</si>
  <si>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</si>
  <si>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</si>
  <si>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</si>
  <si>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</si>
  <si>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</si>
  <si>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</si>
  <si>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</si>
  <si>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</si>
  <si>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</si>
  <si>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</si>
  <si>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</si>
  <si>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</si>
  <si>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</si>
  <si>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</si>
  <si>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</si>
  <si>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</si>
  <si>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</si>
  <si>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</si>
  <si>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</si>
  <si>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</si>
  <si>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</si>
  <si>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</si>
  <si>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</si>
  <si>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</si>
  <si>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</si>
  <si>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</si>
  <si>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</si>
  <si>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</si>
  <si>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</si>
  <si>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</si>
  <si>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</si>
  <si>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</si>
  <si>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</si>
  <si>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</si>
  <si>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</si>
  <si>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</si>
  <si>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</si>
  <si>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</si>
  <si>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</si>
  <si>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</si>
  <si>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</si>
  <si>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</si>
  <si>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</si>
  <si>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</si>
  <si>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</si>
  <si>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</si>
  <si>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</si>
  <si>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</si>
  <si>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</si>
  <si>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</si>
  <si>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</si>
  <si>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</si>
  <si>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</si>
  <si>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</si>
  <si>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</si>
  <si>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</si>
  <si>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</si>
  <si>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</si>
  <si>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</si>
  <si>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</si>
  <si>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</si>
  <si>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</si>
  <si>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</si>
  <si>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</si>
  <si>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</si>
  <si>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</si>
  <si>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</si>
  <si>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</si>
  <si>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</si>
  <si>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</si>
  <si>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</si>
  <si>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</si>
  <si>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</si>
  <si>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</si>
  <si>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</si>
  <si>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</si>
  <si>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</si>
  <si>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</si>
  <si>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</si>
  <si>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</si>
  <si>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</si>
  <si>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</si>
  <si>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</si>
  <si>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</si>
  <si>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</si>
  <si>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</si>
  <si>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</si>
  <si>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</si>
  <si>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</si>
  <si>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</si>
  <si>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</si>
  <si>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</si>
  <si>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</si>
  <si>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</si>
  <si>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</si>
  <si>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</si>
  <si>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</si>
  <si>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</si>
  <si>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</si>
  <si>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</si>
  <si>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</si>
  <si>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</si>
  <si>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</si>
  <si>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</si>
  <si>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</si>
  <si>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</si>
  <si>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</si>
  <si>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</si>
  <si>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</si>
  <si>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</si>
  <si>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</si>
  <si>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</si>
  <si>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</si>
  <si>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</si>
  <si>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</si>
  <si>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</si>
  <si>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</si>
  <si>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</si>
  <si>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</si>
  <si>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</si>
  <si>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</si>
  <si>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</si>
  <si>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</si>
  <si>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</si>
  <si>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</si>
  <si>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</si>
  <si>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</si>
  <si>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</si>
  <si>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</si>
  <si>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</si>
  <si>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</si>
  <si>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</si>
  <si>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</si>
  <si>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</si>
  <si>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</si>
  <si>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</si>
  <si>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</si>
  <si>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</si>
  <si>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</si>
  <si>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</si>
  <si>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</si>
  <si>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</si>
  <si>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</si>
  <si>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</si>
  <si>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</si>
  <si>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</si>
  <si>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</si>
  <si>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</si>
  <si>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</si>
  <si>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</si>
  <si>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</si>
  <si>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</si>
  <si>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</si>
  <si>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</si>
  <si>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</si>
  <si>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</si>
  <si>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</si>
  <si>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</si>
  <si>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</si>
  <si>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</si>
  <si>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</si>
  <si>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</si>
  <si>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</si>
  <si>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</si>
  <si>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</si>
  <si>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</si>
  <si>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</si>
  <si>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</si>
  <si>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</si>
  <si>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</si>
  <si>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</si>
  <si>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</si>
  <si>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</si>
  <si>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</si>
  <si>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</si>
  <si>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</si>
  <si>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</si>
  <si>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</si>
  <si>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</si>
  <si>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</si>
  <si>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</si>
  <si>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</si>
  <si>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</si>
  <si>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</si>
  <si>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</si>
  <si>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</si>
  <si>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</si>
  <si>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</si>
  <si>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</si>
  <si>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</si>
  <si>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</si>
  <si>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</si>
  <si>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</si>
  <si>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</si>
  <si>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</si>
  <si>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</si>
  <si>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</si>
  <si>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</si>
  <si>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</si>
  <si>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</si>
  <si>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</si>
  <si>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</si>
  <si>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</si>
  <si>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</si>
  <si>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</si>
  <si>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</si>
  <si>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</si>
  <si>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</si>
  <si>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</si>
  <si>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</si>
  <si>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</si>
  <si>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</si>
  <si>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</si>
  <si>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</si>
  <si>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</si>
  <si>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</si>
  <si>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</si>
  <si>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</si>
  <si>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</si>
  <si>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</si>
  <si>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</si>
  <si>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</si>
  <si>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</si>
  <si>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</si>
  <si>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</si>
  <si>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</si>
  <si>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</si>
  <si>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</si>
  <si>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</si>
  <si>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</si>
  <si>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</si>
  <si>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</si>
  <si>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</si>
  <si>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</si>
  <si>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</si>
  <si>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</si>
  <si>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</si>
  <si>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</si>
  <si>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</si>
  <si>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</si>
  <si>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</si>
  <si>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</si>
  <si>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</si>
  <si>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</si>
  <si>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</si>
  <si>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</si>
  <si>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</si>
  <si>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</si>
  <si>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</si>
  <si>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</si>
  <si>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</si>
  <si>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</si>
  <si>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</si>
  <si>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</si>
  <si>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</si>
  <si>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</si>
  <si>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</si>
  <si>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</si>
  <si>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</si>
  <si>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</si>
  <si>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</si>
  <si>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</si>
  <si>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</si>
  <si>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</si>
  <si>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</si>
  <si>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</si>
  <si>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</si>
  <si>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</si>
  <si>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</si>
  <si>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</si>
  <si>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</si>
  <si>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</si>
  <si>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</si>
  <si>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</si>
  <si>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</si>
  <si>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</si>
  <si>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</si>
  <si>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</si>
  <si>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</si>
  <si>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</si>
  <si>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</si>
  <si>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</si>
  <si>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</si>
  <si>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</si>
  <si>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</si>
  <si>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</si>
  <si>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</si>
  <si>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</si>
  <si>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</si>
  <si>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</si>
  <si>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</si>
  <si>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</si>
  <si>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</si>
  <si>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</si>
  <si>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</si>
  <si>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</si>
  <si>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</si>
  <si>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</si>
  <si>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</si>
  <si>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</si>
  <si>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</si>
  <si>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</si>
  <si>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</si>
  <si>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</si>
  <si>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</si>
  <si>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</si>
  <si>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</si>
  <si>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</si>
  <si>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</si>
  <si>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</si>
  <si>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</si>
  <si>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</si>
  <si>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</si>
  <si>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</si>
  <si>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</si>
  <si>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</si>
  <si>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</si>
  <si>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</si>
  <si>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</si>
  <si>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</si>
  <si>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</si>
  <si>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</si>
  <si>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</si>
  <si>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</si>
  <si>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</si>
  <si>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</si>
  <si>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</si>
  <si>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</si>
  <si>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</si>
  <si>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</si>
  <si>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</si>
  <si>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</si>
  <si>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</si>
  <si>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</si>
  <si>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</si>
  <si>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</si>
  <si>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</si>
  <si>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</si>
  <si>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</si>
  <si>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</si>
  <si>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</si>
  <si>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</si>
  <si>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</si>
  <si>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</si>
  <si>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</si>
  <si>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</si>
  <si>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</si>
  <si>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</si>
  <si>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</si>
  <si>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</si>
  <si>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</si>
  <si>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</si>
  <si>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</si>
  <si>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</si>
  <si>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</si>
  <si>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</si>
  <si>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</si>
  <si>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</si>
  <si>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</si>
  <si>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</si>
  <si>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</si>
  <si>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</si>
  <si>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</si>
  <si>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</si>
  <si>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</si>
  <si>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</si>
  <si>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</si>
  <si>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</si>
  <si>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</si>
  <si>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</si>
  <si>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</si>
  <si>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</si>
  <si>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</si>
  <si>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</si>
  <si>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</si>
  <si>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</si>
  <si>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</si>
  <si>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</si>
  <si>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</si>
  <si>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</si>
  <si>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</si>
  <si>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</si>
  <si>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</si>
  <si>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</si>
  <si>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</si>
  <si>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</si>
  <si>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</si>
  <si>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</si>
  <si>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</si>
  <si>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</si>
  <si>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</si>
  <si>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</si>
  <si>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</si>
  <si>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</si>
  <si>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</si>
  <si>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</si>
  <si>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</si>
  <si>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</si>
  <si>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</si>
  <si>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</si>
  <si>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</si>
  <si>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</si>
  <si>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</si>
  <si>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</si>
  <si>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</si>
  <si>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</si>
  <si>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</si>
  <si>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</si>
  <si>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</si>
  <si>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</si>
  <si>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</si>
  <si>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</si>
  <si>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</si>
  <si>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</si>
  <si>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</si>
  <si>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</si>
  <si>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</si>
  <si>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</si>
  <si>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</si>
  <si>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</si>
  <si>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</si>
  <si>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</si>
  <si>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</si>
  <si>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</si>
  <si>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</si>
  <si>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</si>
  <si>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</si>
  <si>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</si>
  <si>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</si>
  <si>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</si>
  <si>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</si>
  <si>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</si>
  <si>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</si>
  <si>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</si>
  <si>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</si>
  <si>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</si>
  <si>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</si>
  <si>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</si>
  <si>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</si>
  <si>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</si>
  <si>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</si>
  <si>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</si>
  <si>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</si>
  <si>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</si>
  <si>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</si>
  <si>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</si>
  <si>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</si>
  <si>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</si>
  <si>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</si>
  <si>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</si>
  <si>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</si>
  <si>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</si>
  <si>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</si>
  <si>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</si>
  <si>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</si>
  <si>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</si>
  <si>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</si>
  <si>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</si>
  <si>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</si>
  <si>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</si>
  <si>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</si>
  <si>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</si>
  <si>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</si>
  <si>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</si>
  <si>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</si>
  <si>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</si>
  <si>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</si>
  <si>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</si>
  <si>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</si>
  <si>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</si>
  <si>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</si>
  <si>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</si>
  <si>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</si>
  <si>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</si>
  <si>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</si>
  <si>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</si>
  <si>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</si>
  <si>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</si>
  <si>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</si>
  <si>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</si>
  <si>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</si>
  <si>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</si>
  <si>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</si>
  <si>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</si>
  <si>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</si>
  <si>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</si>
  <si>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</si>
  <si>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</si>
  <si>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</si>
  <si>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</si>
  <si>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</si>
  <si>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</si>
  <si>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</si>
  <si>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</si>
  <si>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</si>
  <si>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</si>
  <si>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</si>
  <si>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</si>
  <si>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</si>
  <si>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</si>
  <si>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</si>
  <si>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</si>
  <si>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</si>
  <si>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</si>
  <si>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</si>
  <si>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</si>
  <si>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</si>
  <si>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</si>
  <si>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</si>
  <si>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</si>
  <si>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</si>
  <si>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</si>
  <si>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</si>
  <si>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</si>
  <si>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</si>
  <si>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</si>
  <si>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</si>
  <si>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</si>
  <si>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</si>
  <si>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</si>
  <si>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</si>
  <si>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</si>
  <si>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</si>
  <si>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</si>
  <si>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</si>
  <si>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</si>
  <si>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</si>
  <si>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</si>
  <si>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</si>
  <si>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</si>
  <si>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</si>
  <si>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</si>
  <si>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</si>
  <si>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</si>
  <si>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</si>
  <si>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</si>
  <si>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</si>
  <si>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</si>
  <si>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</si>
  <si>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</si>
  <si>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</si>
  <si>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</si>
  <si>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</si>
  <si>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</si>
  <si>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</si>
  <si>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</si>
  <si>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</si>
  <si>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</si>
  <si>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</si>
  <si>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</si>
  <si>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</si>
  <si>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</si>
  <si>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</si>
  <si>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</si>
  <si>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</si>
  <si>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</si>
  <si>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</si>
  <si>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</si>
  <si>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</si>
  <si>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</si>
  <si>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</si>
  <si>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</si>
  <si>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</si>
  <si>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</si>
  <si>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</si>
  <si>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</si>
  <si>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</si>
  <si>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</si>
  <si>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</si>
  <si>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</si>
  <si>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</si>
  <si>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</si>
  <si>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</si>
  <si>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</si>
  <si>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</si>
  <si>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</si>
  <si>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</si>
  <si>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</si>
  <si>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</si>
  <si>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</si>
  <si>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</si>
  <si>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</si>
  <si>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</si>
  <si>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</si>
  <si>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</si>
  <si>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</si>
  <si>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</si>
  <si>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</si>
  <si>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</si>
  <si>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</si>
  <si>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</si>
  <si>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</si>
  <si>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</si>
  <si>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</si>
  <si>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</si>
  <si>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</si>
  <si>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</si>
  <si>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</si>
  <si>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</si>
  <si>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</si>
  <si>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</si>
  <si>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</si>
  <si>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</si>
  <si>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</si>
  <si>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</si>
  <si>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</si>
  <si>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</si>
  <si>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</si>
  <si>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</si>
  <si>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</si>
  <si>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</si>
  <si>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</si>
  <si>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</si>
  <si>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</si>
  <si>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</si>
  <si>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</si>
  <si>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</si>
  <si>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</si>
  <si>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</si>
  <si>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</si>
  <si>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</si>
  <si>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</si>
  <si>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</si>
  <si>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</si>
  <si>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</si>
  <si>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</si>
  <si>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</si>
  <si>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</si>
  <si>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</si>
  <si>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</si>
  <si>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</si>
  <si>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</si>
  <si>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</si>
  <si>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</si>
  <si>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</si>
  <si>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</si>
  <si>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</si>
  <si>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</si>
  <si>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</si>
  <si>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</si>
  <si>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</si>
  <si>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</si>
  <si>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</si>
  <si>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</si>
  <si>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</si>
  <si>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</si>
  <si>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</si>
  <si>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</si>
  <si>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</si>
  <si>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</si>
  <si>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</si>
  <si>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</si>
  <si>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</si>
  <si>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</si>
  <si>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</si>
  <si>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</si>
  <si>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</si>
  <si>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</si>
  <si>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</si>
  <si>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</si>
  <si>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</si>
  <si>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</si>
  <si>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</si>
  <si>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</si>
  <si>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</si>
  <si>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</si>
  <si>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</si>
  <si>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</si>
  <si>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</si>
  <si>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</si>
  <si>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</si>
  <si>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</si>
  <si>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</si>
  <si>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</si>
  <si>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</si>
  <si>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</si>
  <si>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</si>
  <si>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</si>
  <si>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</si>
  <si>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</si>
  <si>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</si>
  <si>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</si>
  <si>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</si>
  <si>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</si>
  <si>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</si>
  <si>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</si>
  <si>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</si>
  <si>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</si>
  <si>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</si>
  <si>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</si>
  <si>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</si>
  <si>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</si>
  <si>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</si>
  <si>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</si>
  <si>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</si>
  <si>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</si>
  <si>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</si>
  <si>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</si>
  <si>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</si>
  <si>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</si>
  <si>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</si>
  <si>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</si>
  <si>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</si>
  <si>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</si>
  <si>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</si>
  <si>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</si>
  <si>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</si>
  <si>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</si>
  <si>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</si>
  <si>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</si>
  <si>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</si>
  <si>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</si>
  <si>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</si>
  <si>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</si>
  <si>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</si>
  <si>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</si>
  <si>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</si>
  <si>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</si>
  <si>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</si>
  <si>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</si>
  <si>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</si>
  <si>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</si>
  <si>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</si>
  <si>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</si>
  <si>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</si>
  <si>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</si>
  <si>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</si>
  <si>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</si>
  <si>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</si>
  <si>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</si>
  <si>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</si>
  <si>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</si>
  <si>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</si>
  <si>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</si>
  <si>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</si>
  <si>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</si>
  <si>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</si>
  <si>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</si>
  <si>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</si>
  <si>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</si>
  <si>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</si>
  <si>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</si>
  <si>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</si>
  <si>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</si>
  <si>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</si>
  <si>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</si>
  <si>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</si>
  <si>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</si>
  <si>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</si>
  <si>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</si>
  <si>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</si>
  <si>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</si>
  <si>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</si>
  <si>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</si>
  <si>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</si>
  <si>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</si>
  <si>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</si>
  <si>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</si>
  <si>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</si>
  <si>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</si>
  <si>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</si>
  <si>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</si>
  <si>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</si>
  <si>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</si>
  <si>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</si>
  <si>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</si>
  <si>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</si>
  <si>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</si>
  <si>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</si>
  <si>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</si>
  <si>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</si>
  <si>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</si>
  <si>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</si>
  <si>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</si>
  <si>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</si>
  <si>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</si>
  <si>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</si>
  <si>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</si>
  <si>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</si>
  <si>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</si>
  <si>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</si>
  <si>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</si>
  <si>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</si>
  <si>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</si>
  <si>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</si>
  <si>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</si>
  <si>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</si>
  <si>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</si>
  <si>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</si>
  <si>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</si>
  <si>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</si>
  <si>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</si>
  <si>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</si>
  <si>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</si>
  <si>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</si>
  <si>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</si>
  <si>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</si>
  <si>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</si>
  <si>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</si>
  <si>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</si>
  <si>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</si>
  <si>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</si>
  <si>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</si>
  <si>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</si>
  <si>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</si>
  <si>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</si>
  <si>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</si>
  <si>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</si>
  <si>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</si>
  <si>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</si>
  <si>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</si>
  <si>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</si>
  <si>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</si>
  <si>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</si>
  <si>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</si>
  <si>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</si>
  <si>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</si>
  <si>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</si>
  <si>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</si>
  <si>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</si>
  <si>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</si>
  <si>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</si>
  <si>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</si>
  <si>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</si>
  <si>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</si>
  <si>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</si>
  <si>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</si>
  <si>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</si>
  <si>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</si>
  <si>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</si>
  <si>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</si>
  <si>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</si>
  <si>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</si>
  <si>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</si>
  <si>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</si>
  <si>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</si>
  <si>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</si>
  <si>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</si>
  <si>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</si>
  <si>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</si>
  <si>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</si>
  <si>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</si>
  <si>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</si>
  <si>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</si>
  <si>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</si>
  <si>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</si>
  <si>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</si>
  <si>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</si>
  <si>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</si>
  <si>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</si>
  <si>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</si>
  <si>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</si>
  <si>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</si>
  <si>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</si>
  <si>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</si>
  <si>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</si>
  <si>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</si>
  <si>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</si>
  <si>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</si>
  <si>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</si>
  <si>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</si>
  <si>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</si>
  <si>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</si>
  <si>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</si>
  <si>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</si>
  <si>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</si>
  <si>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</si>
  <si>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</si>
  <si>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</si>
  <si>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</si>
  <si>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</si>
  <si>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</si>
  <si>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</si>
  <si>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</si>
  <si>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</si>
  <si>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</si>
  <si>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</si>
  <si>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</si>
  <si>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</si>
  <si>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</si>
  <si>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</si>
  <si>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</si>
  <si>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</si>
  <si>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</si>
  <si>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</si>
  <si>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</si>
  <si>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</si>
  <si>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</si>
  <si>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</si>
  <si>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</si>
  <si>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</si>
  <si>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</si>
  <si>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</si>
  <si>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</si>
  <si>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</si>
  <si>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</si>
  <si>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</si>
  <si>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</si>
  <si>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</si>
  <si>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</si>
  <si>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</si>
  <si>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</si>
  <si>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</si>
  <si>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</si>
  <si>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</si>
  <si>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</si>
  <si>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</si>
  <si>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</si>
  <si>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</si>
  <si>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</si>
  <si>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</si>
  <si>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</si>
  <si>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</si>
  <si>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</si>
  <si>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</si>
  <si>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</si>
  <si>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</si>
  <si>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</si>
  <si>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</si>
  <si>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</si>
  <si>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</si>
  <si>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</si>
  <si>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</si>
  <si>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</si>
  <si>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</si>
  <si>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</si>
  <si>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</si>
  <si>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</si>
  <si>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</si>
  <si>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</si>
  <si>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</si>
  <si>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</si>
  <si>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</si>
  <si>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</si>
  <si>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</si>
  <si>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</si>
  <si>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</si>
  <si>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</si>
  <si>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</si>
  <si>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</si>
  <si>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</si>
  <si>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</si>
  <si>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</si>
  <si>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</si>
  <si>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</si>
  <si>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</si>
  <si>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</si>
  <si>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</si>
  <si>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</si>
  <si>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</si>
  <si>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</si>
  <si>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</si>
  <si>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</si>
  <si>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</si>
  <si>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</si>
  <si>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</si>
  <si>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</si>
  <si>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</si>
  <si>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</si>
  <si>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</si>
  <si>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</si>
  <si>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</si>
  <si>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</si>
  <si>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</si>
  <si>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</si>
  <si>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</si>
  <si>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</si>
  <si>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</si>
  <si>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</si>
  <si>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</si>
  <si>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</si>
  <si>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</si>
  <si>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</si>
  <si>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</si>
  <si>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</si>
  <si>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</si>
  <si>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</si>
  <si>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</si>
  <si>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</si>
  <si>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</si>
  <si>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</si>
  <si>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</si>
  <si>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</si>
  <si>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</si>
  <si>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</si>
  <si>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</si>
  <si>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</si>
  <si>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</si>
  <si>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</si>
  <si>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</si>
  <si>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</si>
  <si>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</si>
  <si>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</si>
  <si>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</si>
  <si>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</si>
  <si>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</si>
  <si>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</si>
  <si>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</si>
  <si>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</si>
  <si>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</si>
  <si>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</si>
  <si>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</si>
  <si>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</si>
  <si>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</si>
  <si>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</si>
  <si>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</si>
  <si>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</si>
  <si>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</si>
  <si>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</si>
  <si>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</si>
  <si>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</si>
  <si>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</si>
  <si>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</si>
  <si>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</si>
  <si>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</si>
  <si>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</si>
  <si>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</si>
  <si>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</si>
  <si>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</si>
  <si>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</si>
  <si>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</si>
  <si>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</si>
  <si>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</si>
  <si>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</si>
  <si>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</si>
  <si>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</si>
  <si>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</si>
  <si>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</si>
  <si>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</si>
  <si>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</si>
  <si>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</si>
  <si>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</si>
  <si>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</si>
  <si>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</si>
  <si>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</si>
  <si>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</si>
  <si>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</si>
  <si>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</si>
  <si>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</si>
  <si>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</si>
  <si>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</si>
  <si>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</si>
  <si>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</si>
  <si>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</si>
  <si>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</si>
  <si>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</si>
  <si>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</si>
  <si>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</si>
  <si>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</si>
  <si>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</si>
  <si>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</si>
  <si>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</si>
  <si>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</si>
  <si>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</si>
  <si>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</si>
  <si>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</si>
  <si>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</si>
  <si>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</si>
  <si>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</si>
  <si>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</si>
  <si>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</si>
  <si>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</si>
  <si>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</si>
  <si>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</si>
  <si>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</si>
  <si>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</si>
  <si>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</si>
  <si>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</si>
  <si>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</si>
  <si>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</si>
  <si>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</si>
  <si>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</si>
  <si>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</si>
  <si>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</si>
  <si>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</si>
  <si>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</si>
  <si>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</si>
  <si>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</si>
  <si>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</si>
  <si>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</si>
  <si>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</si>
  <si>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</si>
  <si>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</si>
  <si>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</si>
  <si>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</si>
  <si>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</si>
  <si>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</si>
  <si>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</si>
  <si>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</si>
  <si>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</si>
  <si>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</si>
  <si>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</si>
  <si>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</si>
  <si>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</si>
  <si>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</si>
  <si>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</si>
  <si>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</si>
  <si>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</si>
  <si>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</si>
  <si>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</si>
  <si>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</si>
  <si>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</si>
  <si>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</si>
  <si>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</si>
  <si>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</si>
  <si>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</si>
  <si>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</si>
  <si>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</si>
  <si>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</si>
  <si>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</si>
  <si>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</si>
  <si>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</si>
  <si>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</si>
  <si>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</si>
  <si>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</si>
  <si>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</si>
  <si>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</si>
  <si>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</si>
  <si>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</si>
  <si>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</si>
  <si>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</si>
  <si>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</si>
  <si>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</si>
  <si>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</si>
  <si>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</si>
  <si>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</si>
  <si>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</si>
  <si>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</si>
  <si>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</si>
  <si>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</si>
  <si>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</si>
  <si>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</si>
  <si>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</si>
  <si>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</si>
  <si>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</si>
  <si>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</si>
  <si>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</si>
  <si>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</si>
  <si>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</si>
  <si>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</si>
  <si>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</si>
  <si>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</si>
  <si>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</si>
  <si>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</si>
  <si>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</si>
  <si>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</si>
  <si>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</si>
  <si>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</si>
  <si>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</si>
  <si>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</si>
  <si>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</si>
  <si>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</si>
  <si>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</si>
  <si>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</si>
  <si>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</si>
  <si>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</si>
  <si>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</si>
  <si>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</si>
  <si>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</si>
  <si>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</si>
  <si>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</si>
  <si>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</si>
  <si>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</si>
  <si>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</si>
  <si>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</si>
  <si>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</si>
  <si>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</si>
  <si>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</si>
  <si>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</si>
  <si>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</si>
  <si>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</si>
  <si>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</si>
  <si>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</si>
  <si>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</si>
  <si>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</si>
  <si>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</si>
  <si>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</si>
  <si>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</si>
  <si>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</si>
  <si>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</si>
  <si>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</si>
  <si>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</si>
  <si>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</si>
  <si>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</si>
  <si>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</si>
  <si>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</si>
  <si>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</si>
  <si>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</si>
  <si>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</si>
  <si>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</si>
  <si>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</si>
  <si>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</si>
  <si>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</si>
  <si>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</si>
  <si>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</si>
  <si>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</si>
  <si>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</si>
  <si>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</si>
  <si>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</si>
  <si>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</si>
  <si>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</si>
  <si>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</si>
  <si>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</si>
  <si>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</si>
  <si>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</si>
  <si>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</si>
  <si>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</si>
  <si>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</si>
  <si>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</si>
  <si>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</si>
  <si>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</si>
  <si>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</si>
  <si>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</si>
  <si>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</si>
  <si>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</si>
  <si>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</si>
  <si>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</si>
  <si>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</si>
  <si>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</si>
  <si>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</si>
  <si>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</si>
  <si>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</si>
  <si>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</si>
  <si>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</si>
  <si>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</si>
  <si>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</si>
  <si>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</si>
  <si>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</si>
  <si>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</si>
  <si>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</si>
  <si>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</si>
  <si>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</si>
  <si>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</si>
  <si>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</si>
  <si>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</si>
  <si>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</si>
  <si>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</si>
  <si>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</si>
  <si>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</si>
  <si>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</si>
  <si>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</si>
  <si>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</si>
  <si>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</si>
  <si>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</si>
  <si>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</si>
  <si>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</si>
  <si>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</si>
  <si>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</si>
  <si>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</si>
  <si>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</si>
  <si>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</si>
  <si>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</si>
  <si>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</si>
  <si>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</si>
  <si>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</si>
  <si>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</si>
  <si>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</si>
  <si>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</si>
  <si>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</si>
  <si>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</si>
  <si>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</si>
  <si>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</si>
  <si>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</si>
  <si>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</si>
  <si>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</si>
  <si>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</si>
  <si>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</si>
  <si>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</si>
  <si>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</si>
  <si>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</si>
  <si>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</si>
  <si>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</si>
  <si>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</si>
  <si>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</si>
  <si>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</si>
  <si>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</si>
  <si>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</si>
  <si>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</si>
  <si>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</si>
  <si>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</si>
  <si>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</si>
  <si>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</si>
  <si>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</si>
  <si>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</si>
  <si>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</si>
  <si>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</si>
  <si>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</si>
  <si>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</si>
  <si>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</si>
  <si>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</si>
  <si>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</si>
  <si>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</si>
  <si>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</si>
  <si>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</si>
  <si>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</si>
  <si>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</si>
  <si>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</si>
  <si>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</si>
  <si>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</si>
  <si>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</si>
  <si>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</si>
  <si>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</si>
  <si>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</si>
  <si>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</si>
  <si>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</si>
  <si>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</si>
  <si>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</si>
  <si>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</si>
  <si>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</si>
  <si>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</si>
  <si>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</si>
  <si>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</si>
  <si>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</si>
  <si>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</si>
  <si>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</si>
  <si>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</si>
  <si>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</si>
  <si>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</si>
  <si>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</si>
  <si>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</si>
  <si>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</si>
  <si>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</si>
  <si>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</si>
  <si>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</si>
  <si>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</si>
  <si>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</si>
  <si>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</si>
  <si>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</si>
  <si>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</si>
  <si>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</si>
  <si>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</si>
  <si>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</si>
  <si>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</si>
  <si>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</si>
  <si>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</si>
  <si>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</si>
  <si>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</si>
  <si>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</si>
  <si>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</si>
  <si>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</si>
  <si>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</si>
  <si>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</si>
  <si>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</si>
  <si>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</si>
  <si>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</si>
  <si>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</si>
  <si>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</si>
  <si>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</si>
  <si>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</si>
  <si>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</si>
  <si>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</si>
  <si>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</si>
  <si>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</si>
  <si>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</si>
  <si>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</si>
  <si>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</si>
  <si>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</si>
  <si>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</si>
  <si>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</si>
  <si>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</si>
  <si>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</si>
  <si>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</si>
  <si>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</si>
  <si>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</si>
  <si>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</si>
  <si>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</si>
  <si>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</si>
  <si>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</si>
  <si>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</si>
  <si>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</si>
  <si>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</si>
  <si>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</si>
  <si>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</si>
  <si>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</si>
  <si>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</si>
  <si>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</si>
  <si>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</si>
  <si>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</si>
  <si>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</si>
  <si>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</si>
  <si>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</si>
  <si>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</si>
  <si>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</si>
  <si>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</si>
  <si>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</si>
  <si>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</si>
  <si>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</si>
  <si>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</si>
  <si>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</si>
  <si>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</si>
  <si>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</si>
  <si>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</si>
  <si>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</si>
  <si>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</si>
  <si>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</si>
  <si>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</si>
  <si>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</si>
  <si>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</si>
  <si>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</si>
  <si>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</si>
  <si>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</si>
  <si>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</si>
  <si>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</si>
  <si>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</si>
  <si>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</si>
  <si>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</si>
  <si>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</si>
  <si>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</si>
  <si>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</si>
  <si>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</si>
  <si>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</si>
  <si>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</si>
  <si>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</si>
  <si>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</si>
  <si>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</si>
  <si>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</si>
  <si>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</si>
  <si>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</si>
  <si>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</si>
  <si>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</si>
  <si>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</si>
  <si>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</si>
  <si>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</si>
  <si>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</si>
  <si>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</si>
  <si>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</si>
  <si>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</si>
  <si>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</si>
  <si>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</si>
  <si>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</si>
  <si>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</si>
  <si>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</si>
  <si>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</si>
  <si>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</si>
  <si>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</si>
  <si>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</si>
  <si>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</si>
  <si>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</si>
  <si>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</si>
  <si>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</si>
  <si>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</si>
  <si>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</si>
  <si>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</si>
  <si>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</si>
  <si>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</si>
  <si>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</si>
  <si>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</si>
  <si>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</si>
  <si>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</si>
  <si>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</si>
  <si>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</si>
  <si>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</si>
  <si>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</si>
  <si>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</si>
  <si>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</si>
  <si>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</si>
  <si>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</si>
  <si>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</si>
  <si>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</si>
  <si>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</si>
  <si>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</si>
  <si>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</si>
  <si>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</si>
  <si>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</si>
  <si>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</si>
  <si>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</si>
  <si>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</si>
  <si>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</si>
  <si>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</si>
  <si>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</si>
  <si>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</si>
  <si>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</si>
  <si>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</si>
  <si>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</si>
  <si>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</si>
  <si>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</si>
  <si>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</si>
  <si>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</si>
  <si>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</si>
  <si>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</si>
  <si>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</si>
  <si>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</si>
  <si>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</si>
  <si>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</si>
  <si>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</si>
  <si>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</si>
  <si>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</si>
  <si>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</si>
  <si>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</si>
  <si>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</si>
  <si>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</si>
  <si>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</si>
  <si>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</si>
  <si>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</si>
  <si>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</si>
  <si>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</si>
  <si>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</si>
  <si>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</si>
  <si>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</si>
  <si>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</si>
  <si>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</si>
  <si>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</si>
  <si>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</si>
  <si>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</si>
  <si>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</si>
  <si>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</si>
  <si>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</si>
  <si>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</si>
  <si>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</si>
  <si>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</si>
  <si>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</si>
  <si>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</si>
  <si>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</si>
  <si>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</si>
  <si>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</si>
  <si>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</si>
  <si>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</si>
  <si>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</si>
  <si>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</si>
  <si>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</si>
  <si>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</si>
  <si>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</si>
  <si>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</si>
  <si>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</si>
  <si>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</si>
  <si>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</si>
  <si>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</si>
  <si>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</si>
  <si>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</si>
  <si>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</si>
  <si>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</si>
  <si>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</si>
  <si>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</si>
  <si>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</si>
  <si>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</si>
  <si>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</si>
  <si>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</si>
  <si>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</si>
  <si>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</si>
  <si>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</si>
  <si>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</si>
  <si>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</si>
  <si>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</si>
  <si>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</si>
  <si>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</si>
  <si>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</si>
  <si>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</si>
  <si>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</si>
  <si>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</si>
  <si>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</si>
  <si>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</si>
  <si>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</si>
  <si>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</si>
  <si>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</si>
  <si>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</si>
  <si>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</si>
  <si>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</si>
  <si>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</si>
  <si>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</si>
  <si>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</si>
  <si>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</si>
  <si>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</si>
  <si>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</si>
  <si>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</si>
  <si>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</si>
  <si>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</si>
  <si>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</si>
  <si>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</si>
  <si>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</si>
  <si>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</si>
  <si>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</si>
  <si>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</si>
  <si>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</si>
  <si>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</si>
  <si>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</si>
  <si>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</si>
  <si>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</si>
  <si>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</si>
  <si>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</si>
  <si>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</si>
  <si>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</si>
  <si>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</si>
  <si>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</si>
  <si>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</si>
  <si>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</si>
  <si>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</si>
  <si>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</si>
  <si>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</si>
  <si>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</si>
  <si>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</si>
  <si>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</si>
  <si>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</si>
  <si>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</si>
  <si>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</si>
  <si>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</si>
  <si>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</si>
  <si>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</si>
  <si>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</si>
  <si>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</si>
  <si>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</si>
  <si>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</si>
  <si>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</si>
  <si>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</si>
  <si>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</si>
  <si>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</si>
  <si>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</si>
  <si>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</si>
  <si>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</si>
  <si>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</si>
  <si>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</si>
  <si>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</si>
  <si>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</si>
  <si>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</si>
  <si>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</si>
  <si>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</si>
  <si>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</si>
  <si>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</si>
  <si>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</si>
  <si>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</si>
  <si>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</si>
  <si>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</si>
  <si>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</si>
  <si>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</si>
  <si>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</si>
  <si>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</si>
  <si>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</si>
  <si>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</si>
  <si>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</si>
  <si>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</si>
  <si>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</si>
  <si>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</si>
  <si>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</si>
  <si>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</si>
  <si>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</si>
  <si>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</si>
  <si>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</si>
  <si>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</si>
  <si>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</si>
  <si>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</si>
  <si>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</si>
  <si>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</si>
  <si>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</si>
  <si>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</si>
  <si>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</si>
  <si>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</si>
  <si>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</si>
  <si>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</si>
  <si>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</si>
  <si>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</si>
  <si>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</si>
  <si>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</si>
  <si>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</si>
  <si>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</si>
  <si>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</si>
  <si>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</si>
  <si>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</si>
  <si>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</si>
  <si>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</si>
  <si>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</si>
  <si>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</si>
  <si>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</si>
  <si>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</si>
  <si>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</si>
  <si>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</si>
  <si>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</si>
  <si>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</si>
  <si>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</si>
  <si>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</si>
  <si>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</si>
  <si>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</si>
  <si>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</si>
  <si>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</si>
  <si>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</si>
  <si>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</si>
  <si>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</si>
  <si>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</si>
  <si>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</si>
  <si>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</si>
  <si>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</si>
  <si>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</si>
  <si>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</si>
  <si>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</si>
  <si>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</si>
  <si>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</si>
  <si>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</si>
  <si>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</si>
  <si>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</si>
  <si>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</si>
  <si>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</si>
  <si>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</si>
  <si>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</si>
  <si>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</si>
  <si>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</si>
  <si>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</si>
  <si>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</si>
  <si>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</si>
  <si>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</si>
  <si>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</si>
  <si>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</si>
  <si>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</si>
  <si>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</si>
  <si>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</si>
  <si>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</si>
  <si>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</si>
  <si>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</si>
  <si>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</si>
  <si>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</si>
  <si>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</si>
  <si>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</si>
  <si>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</si>
  <si>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</si>
  <si>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</si>
  <si>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</si>
  <si>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</si>
  <si>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</si>
  <si>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</si>
  <si>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</si>
  <si>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</si>
  <si>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</si>
  <si>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</si>
  <si>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</si>
  <si>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</si>
  <si>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</si>
  <si>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</si>
  <si>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</si>
  <si>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</si>
  <si>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</si>
  <si>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</si>
  <si>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</si>
  <si>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</si>
  <si>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</si>
  <si>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</si>
  <si>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</si>
  <si>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</si>
  <si>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</si>
  <si>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</si>
  <si>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</si>
  <si>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</si>
  <si>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</si>
  <si>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</si>
  <si>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</si>
  <si>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</si>
  <si>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</si>
  <si>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</si>
  <si>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</si>
  <si>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</si>
  <si>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</si>
  <si>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</si>
  <si>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</si>
  <si>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</si>
  <si>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</si>
  <si>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</si>
  <si>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</si>
  <si>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</si>
  <si>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</si>
  <si>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</si>
  <si>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</si>
  <si>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</si>
  <si>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</si>
  <si>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</si>
  <si>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</si>
  <si>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</si>
  <si>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</si>
  <si>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</si>
  <si>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</si>
  <si>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</si>
  <si>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</si>
  <si>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</si>
  <si>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</si>
  <si>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</si>
  <si>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</si>
  <si>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</si>
  <si>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</si>
  <si>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</si>
  <si>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</si>
  <si>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</si>
  <si>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</si>
  <si>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</si>
  <si>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</si>
  <si>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</si>
  <si>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</si>
  <si>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</si>
  <si>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</si>
  <si>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</si>
  <si>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</si>
  <si>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</si>
  <si>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</si>
  <si>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</si>
  <si>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</si>
  <si>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</si>
  <si>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</si>
  <si>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</si>
  <si>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</si>
  <si>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</si>
  <si>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</si>
  <si>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</si>
  <si>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</si>
  <si>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</si>
  <si>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</si>
  <si>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</si>
  <si>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</si>
  <si>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</si>
  <si>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</si>
  <si>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</si>
  <si>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</si>
  <si>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</si>
  <si>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</si>
  <si>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</si>
  <si>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</si>
  <si>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</si>
  <si>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</si>
  <si>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</si>
  <si>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</si>
  <si>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</si>
  <si>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</si>
  <si>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</si>
  <si>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</si>
  <si>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</si>
  <si>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</si>
  <si>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</si>
  <si>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</si>
  <si>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</si>
  <si>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</si>
  <si>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</si>
  <si>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</si>
  <si>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</si>
  <si>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</si>
  <si>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</si>
  <si>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</si>
  <si>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</si>
  <si>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</si>
  <si>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</si>
  <si>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</si>
  <si>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</si>
  <si>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</si>
  <si>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</si>
  <si>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</si>
  <si>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</si>
  <si>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</si>
  <si>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</si>
  <si>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</si>
  <si>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</si>
  <si>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</si>
  <si>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</si>
  <si>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</si>
  <si>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</si>
  <si>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</si>
  <si>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</si>
  <si>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</si>
  <si>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</si>
  <si>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</si>
  <si>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</si>
  <si>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</si>
  <si>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</si>
  <si>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</si>
  <si>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</si>
  <si>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</si>
  <si>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</si>
  <si>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</si>
  <si>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</si>
  <si>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</si>
  <si>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</si>
  <si>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</si>
  <si>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</si>
  <si>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</si>
  <si>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</si>
  <si>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</si>
  <si>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</si>
  <si>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</si>
  <si>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</si>
  <si>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</si>
  <si>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</si>
  <si>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</si>
  <si>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</si>
  <si>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</si>
  <si>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</si>
  <si>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</si>
  <si>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</si>
  <si>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</si>
  <si>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</si>
  <si>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</si>
  <si>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</si>
  <si>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</si>
  <si>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</si>
  <si>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</si>
  <si>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</si>
  <si>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</si>
  <si>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</si>
  <si>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</si>
  <si>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</si>
  <si>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</si>
  <si>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</si>
  <si>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</si>
  <si>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</si>
  <si>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</si>
  <si>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</si>
  <si>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</si>
  <si>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</si>
  <si>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</si>
  <si>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</si>
  <si>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</si>
  <si>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</si>
  <si>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</si>
  <si>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</si>
  <si>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</si>
  <si>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</si>
  <si>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</si>
  <si>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</si>
  <si>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</si>
  <si>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</si>
  <si>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</si>
  <si>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</si>
  <si>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</si>
  <si>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</si>
  <si>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</si>
  <si>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</si>
  <si>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</si>
  <si>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</si>
  <si>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</si>
  <si>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</si>
  <si>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</si>
  <si>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</si>
  <si>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</si>
  <si>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</si>
  <si>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</si>
  <si>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</si>
  <si>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</si>
  <si>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</si>
  <si>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</si>
  <si>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</si>
  <si>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</si>
  <si>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</si>
  <si>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</si>
  <si>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</si>
  <si>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</si>
  <si>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</si>
  <si>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</si>
  <si>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</si>
  <si>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</si>
  <si>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</si>
  <si>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</si>
  <si>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</si>
  <si>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</si>
  <si>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</si>
  <si>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</si>
  <si>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</si>
  <si>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</si>
  <si>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</si>
  <si>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</si>
  <si>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</si>
  <si>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</si>
  <si>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</si>
  <si>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</si>
  <si>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</si>
  <si>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</si>
  <si>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</si>
  <si>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</si>
  <si>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</si>
  <si>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</si>
  <si>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</si>
  <si>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</si>
  <si>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</si>
  <si>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</si>
  <si>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</si>
  <si>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</si>
  <si>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</si>
  <si>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</si>
  <si>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</si>
  <si>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</si>
  <si>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</si>
  <si>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</si>
  <si>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</si>
  <si>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</si>
  <si>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</si>
  <si>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</si>
  <si>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</si>
  <si>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</si>
  <si>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</si>
  <si>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</si>
  <si>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</si>
  <si>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</si>
  <si>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</si>
  <si>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</si>
  <si>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</si>
  <si>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</si>
  <si>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</si>
  <si>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</si>
  <si>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</si>
  <si>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</si>
  <si>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</si>
  <si>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</si>
  <si>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</si>
  <si>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</si>
  <si>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</si>
  <si>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</si>
  <si>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</si>
  <si>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</si>
  <si>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</si>
  <si>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</si>
  <si>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</si>
  <si>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</si>
  <si>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</si>
  <si>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</si>
  <si>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</si>
  <si>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</si>
  <si>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</si>
  <si>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</si>
  <si>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</si>
  <si>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</si>
  <si>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</si>
  <si>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</si>
  <si>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</si>
  <si>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</si>
  <si>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</si>
  <si>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</si>
  <si>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</si>
  <si>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</si>
  <si>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</si>
  <si>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</si>
  <si>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</si>
  <si>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</si>
  <si>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</si>
  <si>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</si>
  <si>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</si>
  <si>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</si>
  <si>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</si>
  <si>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</si>
  <si>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</si>
  <si>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</si>
  <si>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</si>
  <si>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</si>
  <si>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</si>
  <si>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</si>
  <si>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</si>
  <si>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</si>
  <si>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</si>
  <si>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</si>
  <si>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</si>
  <si>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</si>
  <si>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</si>
  <si>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</si>
  <si>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</si>
  <si>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</si>
  <si>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</si>
  <si>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</si>
  <si>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</si>
  <si>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</si>
  <si>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</si>
  <si>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</si>
  <si>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</si>
  <si>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</si>
  <si>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</si>
  <si>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</si>
  <si>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</si>
  <si>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</si>
  <si>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</si>
  <si>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</si>
  <si>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</si>
  <si>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</si>
  <si>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</si>
  <si>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</si>
  <si>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</si>
  <si>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</si>
  <si>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</si>
  <si>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</si>
  <si>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</si>
  <si>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</si>
  <si>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</si>
  <si>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</si>
  <si>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</si>
  <si>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</si>
  <si>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</si>
  <si>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</si>
  <si>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</si>
  <si>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</si>
  <si>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</si>
  <si>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</si>
  <si>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</si>
  <si>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</si>
  <si>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</si>
  <si>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</si>
  <si>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</si>
  <si>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</si>
  <si>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</si>
  <si>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</si>
  <si>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</si>
  <si>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</si>
  <si>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</si>
  <si>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</si>
  <si>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</si>
  <si>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</si>
  <si>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</si>
  <si>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</si>
  <si>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</si>
  <si>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</si>
  <si>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</si>
  <si>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</si>
  <si>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</si>
  <si>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</si>
  <si>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</si>
  <si>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</si>
  <si>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</si>
  <si>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</si>
  <si>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</si>
  <si>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</si>
  <si>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</si>
  <si>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</si>
  <si>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</si>
  <si>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</si>
  <si>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</si>
  <si>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</si>
  <si>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</si>
  <si>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</si>
  <si>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</si>
  <si>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</si>
  <si>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</si>
  <si>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</si>
  <si>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</si>
  <si>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</si>
  <si>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</si>
  <si>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</si>
  <si>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</si>
  <si>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</si>
  <si>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</si>
  <si>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</si>
  <si>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</si>
  <si>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</si>
  <si>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</si>
  <si>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</si>
  <si>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</si>
  <si>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</si>
  <si>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</si>
  <si>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</si>
  <si>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</si>
  <si>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</si>
  <si>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</si>
  <si>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</si>
  <si>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</si>
  <si>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</si>
  <si>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</si>
  <si>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</si>
  <si>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</si>
  <si>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</si>
  <si>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</si>
  <si>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</si>
  <si>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</si>
  <si>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</si>
  <si>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</si>
  <si>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</si>
  <si>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</si>
  <si>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</si>
  <si>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</si>
  <si>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</si>
  <si>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</si>
  <si>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</si>
  <si>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</si>
  <si>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</si>
  <si>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</si>
  <si>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</si>
  <si>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</si>
  <si>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</si>
  <si>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</si>
  <si>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</si>
  <si>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</si>
  <si>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</si>
  <si>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</si>
  <si>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</si>
  <si>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</si>
  <si>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</si>
  <si>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</si>
  <si>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</si>
  <si>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</si>
  <si>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</si>
  <si>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</si>
  <si>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</si>
  <si>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</si>
  <si>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</si>
  <si>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</si>
  <si>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</si>
  <si>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</si>
  <si>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</si>
  <si>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</si>
  <si>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</si>
  <si>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</si>
  <si>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</si>
  <si>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</si>
  <si>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</si>
  <si>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</si>
  <si>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</si>
  <si>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</si>
  <si>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</si>
  <si>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</si>
  <si>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</si>
  <si>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</si>
  <si>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</si>
  <si>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</si>
  <si>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</si>
  <si>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</si>
  <si>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</si>
  <si>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</si>
  <si>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</si>
  <si>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</si>
  <si>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</si>
  <si>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</si>
  <si>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</si>
  <si>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</si>
  <si>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</si>
  <si>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</si>
  <si>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</si>
  <si>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</si>
  <si>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</si>
  <si>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</si>
  <si>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</si>
  <si>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</si>
  <si>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</si>
  <si>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</si>
  <si>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</si>
  <si>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</si>
  <si>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</si>
  <si>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</si>
  <si>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</si>
  <si>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</si>
  <si>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</si>
  <si>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</si>
  <si>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</si>
  <si>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</si>
  <si>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</si>
  <si>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</si>
  <si>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</si>
  <si>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</si>
  <si>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</si>
  <si>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</si>
  <si>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</si>
  <si>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</si>
  <si>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</si>
  <si>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</si>
  <si>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</si>
  <si>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</si>
  <si>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</si>
  <si>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</si>
  <si>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</si>
  <si>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</si>
  <si>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</si>
  <si>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</si>
  <si>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</si>
  <si>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</si>
  <si>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</si>
  <si>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</si>
  <si>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</si>
  <si>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</si>
  <si>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</si>
  <si>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</si>
  <si>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</si>
  <si>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</si>
  <si>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</si>
  <si>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</si>
  <si>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</si>
  <si>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</si>
  <si>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</si>
  <si>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</si>
  <si>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</si>
  <si>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</si>
  <si>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</si>
  <si>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</si>
  <si>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</si>
  <si>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</si>
  <si>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</si>
  <si>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</si>
  <si>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</si>
  <si>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</si>
  <si>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</si>
  <si>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</si>
  <si>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</si>
  <si>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</si>
  <si>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</si>
  <si>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</si>
  <si>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</si>
  <si>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</si>
  <si>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</si>
  <si>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</si>
  <si>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</si>
  <si>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</si>
  <si>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</si>
  <si>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</si>
  <si>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</si>
  <si>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</si>
  <si>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</si>
  <si>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</si>
  <si>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</si>
  <si>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</si>
  <si>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</si>
  <si>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</si>
  <si>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</si>
  <si>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</si>
  <si>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</si>
  <si>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</si>
  <si>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</si>
  <si>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</si>
  <si>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</si>
  <si>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</si>
  <si>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</si>
  <si>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</si>
  <si>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</si>
  <si>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</si>
  <si>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</si>
  <si>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</si>
  <si>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</si>
  <si>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</si>
  <si>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</si>
  <si>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</si>
  <si>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</si>
  <si>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</si>
  <si>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</si>
  <si>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</si>
  <si>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</si>
  <si>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</si>
  <si>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</si>
  <si>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</si>
  <si>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</si>
  <si>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</si>
  <si>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</si>
  <si>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</si>
  <si>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</si>
  <si>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</si>
  <si>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</si>
  <si>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</si>
  <si>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</si>
  <si>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</si>
  <si>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</si>
  <si>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</si>
  <si>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</si>
  <si>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</si>
  <si>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</si>
  <si>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</si>
  <si>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</si>
  <si>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</si>
  <si>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</si>
  <si>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</si>
  <si>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</si>
  <si>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</si>
  <si>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</si>
  <si>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</si>
  <si>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</si>
  <si>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</si>
  <si>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</si>
  <si>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</si>
  <si>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</si>
  <si>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</si>
  <si>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</si>
  <si>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</si>
  <si>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</si>
  <si>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</si>
  <si>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</si>
  <si>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</si>
  <si>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</si>
  <si>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</si>
  <si>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</si>
  <si>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</si>
  <si>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</si>
  <si>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</si>
  <si>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</si>
  <si>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</si>
  <si>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</si>
  <si>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</si>
  <si>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</si>
  <si>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</si>
  <si>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</si>
  <si>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</si>
  <si>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</si>
  <si>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</si>
  <si>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</si>
  <si>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</si>
  <si>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</si>
  <si>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</si>
  <si>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</si>
  <si>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</si>
  <si>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</si>
  <si>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</si>
  <si>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</si>
  <si>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</si>
  <si>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</si>
  <si>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</si>
  <si>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</si>
  <si>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</si>
  <si>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</si>
  <si>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</si>
  <si>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</si>
  <si>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</si>
  <si>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</si>
  <si>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</si>
  <si>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</si>
  <si>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</si>
  <si>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</si>
  <si>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</si>
  <si>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</si>
  <si>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</si>
  <si>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</si>
  <si>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</si>
  <si>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</si>
  <si>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</si>
  <si>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</si>
  <si>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</si>
  <si>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</si>
  <si>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</si>
  <si>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</si>
  <si>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</si>
  <si>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</si>
  <si>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</si>
  <si>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</si>
  <si>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</si>
  <si>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</si>
  <si>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</si>
  <si>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</si>
  <si>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</si>
  <si>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</si>
  <si>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</si>
  <si>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</si>
  <si>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</si>
  <si>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</si>
  <si>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</si>
  <si>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</si>
  <si>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</si>
  <si>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</si>
  <si>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</si>
  <si>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</si>
  <si>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</si>
  <si>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</si>
  <si>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</si>
  <si>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</si>
  <si>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</si>
  <si>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</si>
  <si>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</si>
  <si>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</si>
  <si>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</si>
  <si>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</si>
  <si>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</si>
  <si>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</si>
  <si>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</si>
  <si>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</si>
  <si>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</si>
  <si>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</si>
  <si>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</si>
  <si>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</si>
  <si>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</si>
  <si>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</si>
  <si>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</si>
  <si>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</si>
  <si>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</si>
  <si>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</si>
  <si>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</si>
  <si>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</si>
  <si>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</si>
  <si>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</si>
  <si>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</si>
  <si>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</si>
  <si>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</si>
  <si>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</si>
  <si>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</si>
  <si>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</si>
  <si>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</si>
  <si>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</si>
  <si>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</si>
  <si>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</si>
  <si>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</si>
  <si>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</si>
  <si>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</si>
  <si>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</si>
  <si>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</si>
  <si>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</si>
  <si>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</si>
  <si>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</si>
  <si>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</si>
  <si>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</si>
  <si>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</si>
  <si>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</si>
  <si>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</si>
  <si>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</si>
  <si>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</si>
  <si>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</si>
  <si>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</si>
  <si>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</si>
  <si>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</si>
  <si>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</si>
  <si>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</si>
  <si>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</si>
  <si>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</si>
  <si>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</si>
  <si>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</si>
  <si>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</si>
  <si>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</si>
  <si>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</si>
  <si>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</si>
  <si>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</si>
  <si>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</si>
  <si>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</si>
  <si>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</si>
  <si>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</si>
  <si>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</si>
  <si>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</si>
  <si>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</si>
  <si>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</si>
  <si>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</si>
  <si>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</si>
  <si>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</si>
  <si>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</si>
  <si>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</si>
  <si>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</si>
  <si>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</si>
  <si>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</si>
  <si>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</si>
  <si>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</si>
  <si>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</si>
  <si>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</si>
  <si>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</si>
  <si>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</si>
  <si>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</si>
  <si>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</si>
  <si>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</si>
  <si>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</si>
  <si>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</si>
  <si>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</si>
  <si>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</si>
  <si>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</si>
  <si>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</si>
  <si>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</si>
  <si>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</si>
  <si>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</si>
  <si>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</si>
  <si>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</si>
  <si>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</si>
  <si>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</si>
  <si>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</si>
  <si>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</si>
  <si>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</si>
  <si>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</si>
  <si>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</si>
  <si>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</si>
  <si>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</si>
  <si>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</si>
  <si>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</si>
  <si>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</si>
  <si>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</si>
  <si>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</si>
  <si>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</si>
  <si>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</si>
  <si>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</si>
  <si>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</si>
  <si>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</si>
  <si>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</si>
  <si>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</si>
  <si>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</si>
  <si>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</si>
  <si>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</si>
  <si>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</si>
  <si>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</si>
  <si>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</si>
  <si>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</si>
  <si>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</si>
  <si>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</si>
  <si>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</si>
  <si>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</si>
  <si>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</si>
  <si>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</si>
  <si>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</si>
  <si>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</si>
  <si>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</si>
  <si>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</si>
  <si>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</si>
  <si>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</si>
  <si>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</si>
  <si>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</si>
  <si>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</si>
  <si>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</si>
  <si>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</si>
  <si>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</si>
  <si>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</si>
  <si>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</si>
  <si>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</si>
  <si>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</si>
  <si>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</si>
  <si>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</si>
  <si>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</si>
  <si>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</si>
  <si>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</si>
  <si>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</si>
  <si>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</si>
  <si>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</si>
  <si>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</si>
  <si>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</si>
  <si>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</si>
  <si>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</si>
  <si>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</si>
  <si>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</si>
  <si>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</si>
  <si>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</si>
  <si>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</si>
  <si>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</si>
  <si>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</si>
  <si>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</si>
  <si>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</si>
  <si>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</si>
  <si>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</si>
  <si>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</si>
  <si>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</si>
  <si>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</si>
  <si>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</si>
  <si>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</si>
  <si>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</si>
  <si>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</si>
  <si>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</si>
  <si>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</si>
  <si>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</si>
  <si>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</si>
  <si>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</si>
  <si>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</si>
  <si>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</si>
  <si>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</si>
  <si>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</si>
  <si>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</si>
  <si>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</si>
  <si>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</si>
  <si>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</si>
  <si>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</si>
  <si>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</si>
  <si>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</si>
  <si>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</si>
  <si>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</si>
  <si>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</si>
  <si>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</si>
  <si>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</si>
  <si>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</si>
  <si>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</si>
  <si>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</si>
  <si>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</si>
  <si>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</si>
  <si>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</si>
  <si>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</si>
  <si>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</si>
  <si>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</si>
  <si>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</si>
  <si>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</si>
  <si>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</si>
  <si>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</si>
  <si>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</si>
  <si>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</si>
  <si>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</si>
  <si>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</si>
  <si>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</si>
  <si>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</si>
  <si>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</si>
  <si>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</si>
  <si>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</si>
  <si>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</si>
  <si>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</si>
  <si>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</si>
  <si>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</si>
  <si>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</si>
  <si>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</si>
  <si>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</si>
  <si>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</si>
  <si>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</si>
  <si>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</si>
  <si>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</si>
  <si>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</si>
  <si>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</si>
  <si>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</si>
  <si>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</si>
  <si>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</si>
  <si>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</si>
  <si>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</si>
  <si>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</si>
  <si>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</si>
  <si>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</si>
  <si>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</si>
  <si>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</si>
  <si>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</si>
  <si>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</si>
  <si>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</si>
  <si>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</si>
  <si>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</si>
  <si>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</si>
  <si>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</si>
  <si>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</si>
  <si>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</si>
  <si>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</si>
  <si>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</si>
  <si>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</si>
  <si>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</si>
  <si>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</si>
  <si>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</si>
  <si>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</si>
  <si>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</si>
  <si>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</si>
  <si>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</si>
  <si>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</si>
  <si>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</si>
  <si>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</si>
  <si>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</si>
  <si>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</si>
  <si>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</si>
  <si>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</si>
  <si>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</si>
  <si>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</si>
  <si>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</si>
  <si>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</si>
  <si>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</si>
  <si>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</si>
  <si>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</si>
  <si>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</si>
  <si>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</si>
  <si>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</si>
  <si>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</si>
  <si>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</si>
  <si>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</si>
  <si>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</si>
  <si>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</si>
  <si>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</si>
  <si>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</si>
  <si>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</si>
  <si>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</si>
  <si>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</si>
  <si>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</si>
  <si>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</si>
  <si>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</si>
  <si>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</si>
  <si>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</si>
  <si>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</si>
  <si>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</si>
  <si>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</si>
  <si>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</si>
  <si>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</si>
  <si>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</si>
  <si>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</si>
  <si>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</si>
  <si>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</si>
  <si>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</si>
  <si>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</si>
  <si>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</si>
  <si>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</si>
  <si>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</si>
  <si>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</si>
  <si>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</si>
  <si>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</si>
  <si>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</si>
  <si>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</si>
  <si>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</si>
  <si>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</si>
  <si>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</si>
  <si>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</si>
  <si>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</si>
  <si>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</si>
  <si>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</si>
  <si>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</si>
  <si>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</si>
  <si>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</si>
  <si>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</si>
  <si>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</si>
  <si>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</si>
  <si>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</si>
  <si>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</si>
  <si>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</si>
  <si>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</si>
  <si>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</si>
  <si>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</si>
  <si>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</si>
  <si>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</si>
  <si>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</si>
  <si>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</si>
  <si>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</si>
  <si>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</si>
  <si>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</si>
  <si>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</si>
  <si>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</si>
  <si>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</si>
  <si>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</si>
  <si>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</si>
  <si>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</si>
  <si>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</si>
  <si>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</si>
  <si>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</si>
  <si>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</si>
  <si>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</si>
  <si>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</si>
  <si>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</si>
  <si>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</si>
  <si>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</si>
  <si>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</si>
  <si>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</si>
  <si>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</si>
  <si>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</si>
  <si>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</si>
  <si>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</si>
  <si>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</si>
  <si>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</si>
  <si>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</si>
  <si>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</si>
  <si>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</si>
  <si>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</si>
  <si>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</si>
  <si>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</si>
  <si>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</si>
  <si>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</si>
  <si>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</si>
  <si>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</si>
  <si>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</si>
  <si>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</si>
  <si>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</si>
  <si>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</si>
  <si>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</si>
  <si>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</si>
  <si>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</si>
  <si>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</si>
  <si>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</si>
  <si>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</si>
  <si>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</si>
  <si>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</si>
  <si>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</si>
  <si>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</si>
  <si>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</si>
  <si>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</si>
  <si>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</si>
  <si>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</si>
  <si>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</si>
  <si>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</si>
  <si>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</si>
  <si>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</si>
  <si>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</si>
  <si>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</si>
  <si>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</si>
  <si>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</si>
  <si>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</si>
  <si>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</si>
  <si>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</si>
  <si>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</si>
  <si>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</si>
  <si>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</si>
  <si>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</si>
  <si>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</si>
  <si>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</si>
  <si>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</si>
  <si>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</si>
  <si>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</si>
  <si>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</si>
  <si>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</si>
  <si>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</si>
  <si>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</si>
  <si>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</si>
  <si>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</si>
  <si>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</si>
  <si>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</si>
  <si>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</si>
  <si>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</si>
  <si>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</si>
  <si>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</si>
  <si>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</si>
  <si>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</si>
  <si>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</si>
  <si>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</si>
  <si>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</si>
  <si>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</si>
  <si>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</si>
  <si>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</si>
  <si>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</si>
  <si>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</si>
  <si>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</si>
  <si>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</si>
  <si>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</si>
  <si>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</si>
  <si>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</si>
  <si>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</si>
  <si>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</si>
  <si>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</si>
  <si>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</si>
  <si>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</si>
  <si>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</si>
  <si>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</si>
  <si>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</si>
  <si>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</si>
  <si>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</si>
  <si>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</si>
  <si>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</si>
  <si>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</si>
  <si>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</si>
  <si>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</si>
  <si>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</si>
  <si>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</si>
  <si>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</si>
  <si>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</si>
  <si>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</si>
  <si>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</si>
  <si>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</si>
  <si>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</si>
  <si>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</si>
  <si>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</si>
  <si>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</si>
  <si>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</si>
  <si>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</si>
  <si>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</si>
  <si>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</si>
  <si>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</si>
  <si>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</si>
  <si>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</si>
  <si>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</si>
  <si>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</si>
  <si>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</si>
  <si>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</si>
  <si>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</si>
  <si>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</si>
  <si>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</si>
  <si>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</si>
  <si>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</si>
  <si>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</si>
  <si>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</si>
  <si>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</si>
  <si>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</si>
  <si>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</si>
  <si>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</si>
  <si>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</si>
  <si>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</si>
  <si>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</si>
  <si>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</si>
  <si>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</si>
  <si>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</si>
  <si>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</si>
  <si>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</si>
  <si>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</si>
  <si>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</si>
  <si>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</si>
  <si>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</si>
  <si>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</si>
  <si>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</si>
  <si>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</si>
  <si>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</si>
  <si>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</si>
  <si>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</si>
  <si>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</si>
  <si>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</si>
  <si>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</si>
  <si>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</si>
  <si>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</si>
  <si>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</si>
  <si>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</si>
  <si>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</si>
  <si>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</si>
  <si>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</si>
  <si>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</si>
  <si>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</si>
  <si>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</si>
  <si>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</si>
  <si>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</si>
  <si>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</si>
  <si>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</si>
  <si>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</si>
  <si>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</si>
  <si>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</si>
  <si>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</si>
  <si>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</si>
  <si>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</si>
  <si>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</si>
  <si>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</si>
  <si>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</si>
  <si>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</si>
  <si>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</si>
  <si>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</si>
  <si>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</si>
  <si>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</si>
  <si>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</si>
  <si>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</si>
  <si>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</si>
  <si>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</si>
  <si>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</si>
  <si>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</si>
  <si>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</si>
  <si>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</si>
  <si>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</si>
  <si>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</si>
  <si>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</si>
  <si>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</si>
  <si>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</si>
  <si>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</si>
  <si>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</si>
  <si>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</si>
  <si>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</si>
  <si>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</si>
  <si>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</si>
  <si>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</si>
  <si>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</si>
  <si>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</si>
  <si>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</si>
  <si>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</si>
  <si>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</si>
  <si>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</si>
  <si>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</si>
  <si>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</si>
  <si>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</si>
  <si>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</si>
  <si>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</si>
  <si>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</si>
  <si>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</si>
  <si>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</si>
  <si>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</si>
  <si>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</si>
  <si>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</si>
  <si>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</si>
  <si>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</si>
  <si>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</si>
  <si>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</si>
  <si>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</si>
  <si>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</si>
  <si>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</si>
  <si>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</si>
  <si>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</si>
  <si>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</si>
  <si>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</si>
  <si>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</si>
  <si>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</si>
  <si>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</si>
  <si>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</si>
  <si>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</si>
  <si>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</si>
  <si>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</si>
  <si>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</si>
  <si>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</si>
  <si>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</si>
  <si>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</si>
  <si>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</si>
  <si>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</si>
  <si>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</si>
  <si>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</si>
  <si>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</si>
  <si>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</si>
  <si>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</si>
  <si>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</si>
  <si>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</si>
  <si>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</si>
  <si>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</si>
  <si>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</si>
  <si>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</si>
  <si>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</si>
  <si>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</si>
  <si>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</si>
  <si>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</si>
  <si>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</si>
  <si>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</si>
  <si>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</si>
  <si>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</si>
  <si>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</si>
  <si>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</si>
  <si>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</si>
  <si>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</si>
  <si>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</si>
  <si>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</si>
  <si>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</si>
  <si>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</si>
  <si>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</si>
  <si>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</si>
  <si>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</si>
  <si>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</si>
  <si>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</si>
  <si>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</si>
  <si>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</si>
  <si>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</si>
  <si>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</si>
  <si>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</si>
  <si>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</si>
  <si>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</si>
  <si>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</si>
  <si>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</si>
  <si>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</si>
  <si>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</si>
  <si>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</si>
  <si>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</si>
  <si>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</si>
  <si>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</si>
  <si>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</si>
  <si>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</si>
  <si>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</si>
  <si>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</si>
  <si>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</si>
  <si>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</si>
  <si>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</si>
  <si>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</si>
  <si>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</si>
  <si>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</si>
  <si>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</si>
  <si>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</si>
  <si>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</si>
  <si>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</si>
  <si>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</si>
  <si>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</si>
  <si>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</si>
  <si>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</si>
  <si>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</si>
  <si>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</si>
  <si>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</si>
  <si>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</si>
  <si>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</si>
  <si>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</si>
  <si>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</si>
  <si>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</si>
  <si>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</si>
  <si>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</si>
  <si>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</si>
  <si>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</si>
  <si>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</si>
  <si>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</si>
  <si>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</si>
  <si>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</si>
  <si>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</si>
  <si>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</si>
  <si>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</si>
  <si>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</si>
  <si>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</si>
  <si>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</si>
  <si>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</si>
  <si>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</si>
  <si>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</si>
  <si>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</si>
  <si>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</si>
  <si>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</si>
  <si>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</si>
  <si>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</si>
  <si>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</si>
  <si>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</si>
  <si>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</si>
  <si>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</si>
  <si>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</si>
  <si>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</si>
  <si>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</si>
  <si>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</si>
  <si>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</si>
  <si>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</si>
  <si>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</si>
  <si>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</si>
  <si>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</si>
  <si>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</si>
  <si>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</si>
  <si>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</si>
  <si>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</si>
  <si>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</si>
  <si>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</si>
  <si>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</si>
  <si>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</si>
  <si>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</si>
  <si>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</si>
  <si>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</si>
  <si>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</si>
  <si>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</si>
  <si>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</si>
  <si>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</si>
  <si>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</si>
  <si>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</si>
  <si>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</si>
  <si>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</si>
  <si>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</si>
  <si>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</si>
  <si>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</si>
  <si>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</si>
  <si>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</si>
  <si>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</si>
  <si>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</si>
  <si>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</si>
  <si>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</si>
  <si>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</si>
  <si>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</si>
  <si>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</si>
  <si>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</si>
  <si>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</si>
  <si>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</si>
  <si>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</si>
  <si>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</si>
  <si>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</si>
  <si>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</si>
  <si>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</si>
  <si>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</si>
  <si>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</si>
  <si>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</si>
  <si>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</si>
  <si>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</si>
  <si>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</si>
  <si>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</si>
  <si>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</si>
  <si>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</si>
  <si>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</si>
  <si>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</si>
  <si>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</si>
  <si>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</si>
  <si>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</si>
  <si>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</si>
  <si>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</si>
  <si>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</si>
  <si>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</si>
  <si>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</si>
  <si>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</si>
  <si>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</si>
  <si>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</si>
  <si>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</si>
  <si>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</si>
  <si>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</si>
  <si>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</si>
  <si>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</si>
  <si>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</si>
  <si>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</si>
  <si>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</si>
  <si>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</si>
  <si>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</si>
  <si>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</si>
  <si>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</si>
  <si>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</si>
  <si>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</si>
  <si>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</si>
  <si>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</si>
  <si>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</si>
  <si>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</si>
  <si>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</si>
  <si>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</si>
  <si>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</si>
  <si>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</si>
  <si>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</si>
  <si>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</si>
  <si>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</si>
  <si>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</si>
  <si>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</si>
  <si>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</si>
  <si>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</si>
  <si>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</si>
  <si>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</si>
  <si>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</si>
  <si>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</si>
  <si>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</si>
  <si>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</si>
  <si>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</si>
  <si>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</si>
  <si>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</si>
  <si>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</si>
  <si>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</si>
  <si>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</si>
  <si>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</si>
  <si>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</si>
  <si>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</si>
  <si>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</si>
  <si>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</si>
  <si>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</si>
  <si>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</si>
  <si>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</si>
  <si>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</si>
  <si>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</si>
  <si>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</si>
  <si>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</si>
  <si>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</si>
  <si>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</si>
  <si>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</si>
  <si>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</si>
  <si>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</si>
  <si>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</si>
  <si>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</si>
  <si>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</si>
  <si>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</si>
  <si>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</si>
  <si>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</si>
  <si>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</si>
  <si>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</si>
  <si>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</si>
  <si>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</si>
  <si>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</si>
  <si>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</si>
  <si>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</si>
  <si>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</si>
  <si>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</si>
  <si>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</si>
  <si>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</si>
  <si>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</si>
  <si>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</si>
  <si>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</si>
  <si>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</si>
  <si>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</si>
  <si>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</si>
  <si>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</si>
  <si>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</si>
  <si>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</si>
  <si>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</si>
  <si>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</si>
  <si>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</si>
  <si>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</si>
  <si>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</si>
  <si>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</si>
  <si>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</si>
  <si>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</si>
  <si>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</si>
  <si>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</si>
  <si>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</si>
  <si>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</si>
  <si>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</si>
  <si>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</si>
  <si>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</si>
  <si>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</si>
  <si>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</si>
  <si>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</si>
  <si>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</si>
  <si>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</si>
  <si>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</si>
  <si>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</si>
  <si>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</si>
  <si>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</si>
  <si>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</si>
  <si>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</si>
  <si>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</si>
  <si>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</si>
  <si>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</si>
  <si>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</si>
  <si>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</si>
  <si>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</si>
  <si>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</si>
  <si>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</si>
  <si>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</si>
  <si>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</si>
  <si>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</si>
  <si>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</si>
  <si>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</si>
  <si>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</si>
  <si>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</si>
  <si>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</si>
  <si>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</si>
  <si>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</si>
  <si>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</si>
  <si>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</si>
  <si>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</si>
  <si>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</si>
  <si>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</si>
  <si>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</si>
  <si>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</si>
  <si>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</si>
  <si>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</si>
  <si>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</si>
  <si>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</si>
  <si>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</si>
  <si>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</si>
  <si>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</si>
  <si>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</si>
  <si>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</si>
  <si>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</si>
  <si>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</si>
  <si>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</si>
  <si>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</si>
  <si>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</si>
  <si>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</si>
  <si>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</si>
  <si>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</si>
  <si>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</si>
  <si>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</si>
  <si>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</si>
  <si>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</si>
  <si>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</si>
  <si>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</si>
  <si>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</si>
  <si>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</si>
  <si>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</si>
  <si>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</si>
  <si>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</si>
  <si>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</si>
  <si>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</si>
  <si>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</si>
  <si>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</si>
  <si>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</si>
  <si>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</si>
  <si>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</si>
  <si>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</si>
  <si>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</si>
  <si>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</si>
  <si>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</si>
  <si>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</si>
  <si>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</si>
  <si>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</si>
  <si>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</si>
  <si>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</si>
  <si>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</si>
  <si>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</si>
  <si>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</si>
  <si>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</si>
  <si>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</si>
  <si>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</si>
  <si>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</si>
  <si>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</si>
  <si>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</si>
  <si>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</si>
  <si>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</si>
  <si>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</si>
  <si>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</si>
  <si>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</si>
  <si>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</si>
  <si>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</si>
  <si>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</si>
  <si>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</si>
  <si>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</si>
  <si>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</si>
  <si>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</si>
  <si>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</si>
  <si>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</si>
  <si>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</si>
  <si>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</si>
  <si>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</si>
  <si>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</si>
  <si>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</si>
  <si>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</si>
  <si>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</si>
  <si>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</si>
  <si>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</si>
  <si>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</si>
  <si>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</si>
  <si>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</si>
  <si>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</si>
  <si>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</si>
  <si>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</si>
  <si>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</si>
  <si>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</si>
  <si>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</si>
  <si>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</si>
  <si>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</si>
  <si>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</si>
  <si>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</si>
  <si>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</si>
  <si>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</si>
  <si>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</si>
  <si>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</si>
  <si>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</si>
  <si>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</si>
  <si>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</si>
  <si>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</si>
  <si>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</si>
  <si>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</si>
  <si>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</si>
  <si>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</si>
  <si>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</si>
  <si>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</si>
  <si>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</si>
  <si>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</si>
  <si>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</si>
  <si>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</si>
  <si>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</si>
  <si>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</si>
  <si>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</si>
  <si>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</si>
  <si>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</si>
  <si>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</si>
  <si>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</si>
  <si>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</si>
  <si>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</si>
  <si>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</si>
  <si>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</si>
  <si>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</si>
  <si>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</si>
  <si>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</si>
  <si>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</si>
  <si>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</si>
  <si>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</si>
  <si>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</si>
  <si>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</si>
  <si>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</si>
  <si>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</si>
  <si>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</si>
  <si>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</si>
  <si>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</si>
  <si>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</si>
  <si>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</si>
  <si>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</si>
  <si>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</si>
  <si>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</si>
  <si>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</si>
  <si>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</si>
  <si>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</si>
  <si>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</si>
  <si>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</si>
  <si>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</si>
  <si>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</si>
  <si>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</si>
  <si>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</si>
  <si>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</si>
  <si>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</si>
  <si>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</si>
  <si>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</si>
  <si>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</si>
  <si>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</si>
  <si>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</si>
  <si>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</si>
  <si>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</si>
  <si>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</si>
  <si>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</si>
  <si>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</si>
  <si>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</si>
  <si>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</si>
  <si>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</si>
  <si>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</si>
  <si>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</si>
  <si>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</si>
  <si>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</si>
  <si>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</si>
  <si>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</si>
  <si>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</si>
  <si>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</si>
  <si>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</si>
  <si>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</si>
  <si>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</si>
  <si>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</si>
  <si>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</si>
  <si>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</si>
  <si>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</si>
  <si>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</si>
  <si>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</si>
  <si>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</si>
  <si>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</si>
  <si>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</si>
  <si>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</si>
  <si>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</si>
  <si>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</si>
  <si>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</si>
  <si>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</si>
  <si>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</si>
  <si>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</si>
  <si>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</si>
  <si>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</si>
  <si>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</si>
  <si>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</si>
  <si>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</si>
  <si>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</si>
  <si>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</si>
  <si>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</si>
  <si>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</si>
  <si>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</si>
  <si>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</si>
  <si>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</si>
  <si>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</si>
  <si>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</si>
  <si>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</si>
  <si>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</si>
  <si>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</si>
  <si>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</si>
  <si>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</si>
  <si>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</si>
  <si>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</si>
  <si>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</si>
  <si>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</si>
  <si>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</si>
  <si>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</si>
  <si>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</si>
  <si>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</si>
  <si>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</si>
  <si>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</si>
  <si>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</si>
  <si>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</si>
  <si>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</si>
  <si>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</si>
  <si>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</si>
  <si>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</si>
  <si>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</si>
  <si>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</si>
  <si>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</si>
  <si>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</si>
  <si>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</si>
  <si>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</si>
  <si>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</si>
  <si>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</si>
  <si>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</si>
  <si>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</si>
  <si>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</si>
  <si>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</si>
  <si>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</si>
  <si>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</si>
  <si>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</si>
  <si>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</si>
  <si>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</si>
  <si>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</si>
  <si>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</si>
  <si>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</si>
  <si>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</si>
  <si>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</si>
  <si>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</si>
  <si>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</si>
  <si>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</si>
  <si>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</si>
  <si>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</si>
  <si>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</si>
  <si>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</si>
  <si>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</si>
  <si>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</si>
  <si>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</si>
  <si>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</si>
  <si>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</si>
  <si>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</si>
  <si>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</si>
  <si>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</si>
  <si>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</si>
  <si>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</si>
  <si>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</si>
  <si>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</si>
  <si>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</si>
  <si>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</si>
  <si>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</si>
  <si>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</si>
  <si>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</si>
  <si>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</si>
  <si>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</si>
  <si>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</si>
  <si>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</si>
  <si>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</si>
  <si>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</si>
  <si>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</si>
  <si>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</si>
  <si>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</si>
  <si>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</si>
  <si>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</si>
  <si>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</si>
  <si>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</si>
  <si>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</si>
  <si>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</si>
  <si>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</si>
  <si>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</si>
  <si>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</si>
  <si>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</si>
  <si>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</si>
  <si>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</si>
  <si>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</si>
  <si>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</si>
  <si>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</si>
  <si>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</si>
  <si>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</si>
  <si>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</si>
  <si>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</si>
  <si>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</si>
  <si>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</si>
  <si>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</si>
  <si>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</si>
  <si>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</si>
  <si>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</si>
  <si>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</si>
  <si>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</si>
  <si>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</si>
  <si>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</si>
  <si>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</si>
  <si>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</si>
  <si>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</si>
  <si>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</si>
  <si>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</si>
  <si>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</si>
  <si>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</si>
  <si>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</si>
  <si>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</si>
  <si>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</si>
  <si>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</si>
  <si>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</si>
  <si>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</si>
  <si>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</si>
  <si>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</si>
  <si>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</si>
  <si>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</si>
  <si>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</si>
  <si>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</si>
  <si>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</si>
  <si>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</si>
  <si>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</si>
  <si>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</si>
  <si>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</si>
  <si>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</si>
  <si>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</si>
  <si>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</si>
  <si>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</si>
  <si>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</si>
  <si>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</si>
  <si>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</si>
  <si>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</si>
  <si>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</si>
  <si>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</si>
  <si>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</si>
  <si>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</si>
  <si>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</si>
  <si>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</si>
  <si>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</si>
  <si>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</si>
  <si>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</si>
  <si>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</si>
  <si>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</si>
  <si>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</si>
  <si>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</si>
  <si>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</si>
  <si>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</si>
  <si>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</si>
  <si>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</si>
  <si>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</si>
  <si>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</si>
  <si>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</si>
  <si>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</si>
  <si>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</si>
  <si>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</si>
  <si>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</si>
  <si>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</si>
  <si>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</si>
  <si>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</si>
  <si>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</si>
  <si>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</si>
  <si>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</si>
  <si>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</si>
  <si>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</si>
  <si>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</si>
  <si>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</si>
  <si>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</si>
  <si>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</si>
  <si>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</si>
  <si>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</si>
  <si>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</si>
  <si>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</si>
  <si>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</si>
  <si>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</si>
  <si>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</si>
  <si>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</si>
  <si>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</si>
  <si>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</si>
  <si>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</si>
  <si>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</si>
  <si>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</si>
  <si>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</si>
  <si>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</si>
  <si>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</si>
  <si>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</si>
  <si>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</si>
  <si>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</si>
  <si>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</si>
  <si>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</si>
  <si>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</si>
  <si>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</si>
  <si>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</si>
  <si>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</si>
  <si>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</si>
  <si>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</si>
  <si>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</si>
  <si>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</si>
  <si>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</si>
  <si>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</si>
  <si>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</si>
  <si>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</si>
  <si>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</si>
  <si>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</si>
  <si>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</si>
  <si>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</si>
  <si>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</si>
  <si>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</si>
  <si>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</si>
  <si>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</si>
  <si>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</si>
  <si>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</si>
  <si>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</si>
  <si>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</si>
  <si>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</si>
  <si>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</si>
  <si>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</si>
  <si>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</si>
  <si>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</si>
  <si>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</si>
  <si>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</si>
  <si>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</si>
  <si>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</si>
  <si>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</si>
  <si>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</si>
  <si>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</si>
  <si>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</si>
  <si>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</si>
  <si>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</si>
  <si>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</si>
  <si>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</si>
  <si>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</si>
  <si>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</si>
  <si>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</si>
  <si>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</si>
  <si>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</si>
  <si>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</si>
  <si>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</si>
  <si>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</si>
  <si>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</si>
  <si>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</si>
  <si>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</si>
  <si>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</si>
  <si>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</si>
  <si>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</si>
  <si>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</si>
  <si>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</si>
  <si>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</si>
  <si>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</si>
  <si>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</si>
  <si>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</si>
  <si>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</si>
  <si>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</si>
  <si>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</si>
  <si>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</si>
  <si>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</si>
  <si>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</si>
  <si>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</si>
  <si>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</si>
  <si>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</si>
  <si>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</si>
  <si>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</si>
  <si>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</si>
  <si>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</si>
  <si>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</si>
  <si>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</si>
  <si>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</si>
  <si>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</si>
  <si>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</si>
  <si>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</si>
  <si>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</si>
  <si>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</si>
  <si>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</si>
  <si>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</si>
  <si>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</si>
  <si>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</si>
  <si>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</si>
  <si>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</si>
  <si>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</si>
  <si>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</si>
  <si>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</si>
  <si>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</si>
  <si>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</si>
  <si>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</si>
  <si>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</si>
  <si>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</si>
  <si>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</si>
  <si>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</si>
  <si>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</si>
  <si>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</si>
  <si>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</si>
  <si>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</si>
  <si>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</si>
  <si>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</si>
  <si>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</si>
  <si>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</si>
  <si>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</si>
  <si>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</si>
  <si>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</si>
  <si>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</si>
  <si>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</si>
  <si>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</si>
  <si>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</si>
  <si>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</si>
  <si>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</si>
  <si>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</si>
  <si>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</si>
  <si>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</si>
  <si>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</si>
  <si>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</si>
  <si>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</si>
  <si>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</si>
  <si>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</si>
  <si>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</si>
  <si>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</si>
  <si>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</si>
  <si>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</si>
  <si>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</si>
  <si>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</si>
  <si>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</si>
  <si>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</si>
  <si>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</si>
  <si>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</si>
  <si>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</si>
  <si>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</si>
  <si>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</si>
  <si>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</si>
  <si>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</si>
  <si>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</si>
  <si>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</si>
  <si>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</si>
  <si>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</si>
  <si>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</si>
  <si>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</si>
  <si>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</si>
  <si>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</si>
  <si>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</si>
  <si>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</si>
  <si>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</si>
  <si>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</si>
  <si>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</si>
  <si>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</si>
  <si>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</si>
  <si>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</si>
  <si>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</si>
  <si>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</si>
  <si>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</si>
  <si>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</si>
  <si>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</si>
  <si>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</si>
  <si>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</si>
  <si>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</si>
  <si>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</si>
  <si>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</si>
  <si>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</si>
  <si>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</si>
  <si>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</si>
  <si>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</si>
  <si>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</si>
  <si>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</si>
  <si>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</si>
  <si>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</si>
  <si>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</si>
  <si>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</si>
  <si>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</si>
  <si>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</si>
  <si>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</si>
  <si>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</si>
  <si>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</si>
  <si>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</si>
  <si>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</si>
  <si>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</si>
  <si>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</si>
  <si>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</si>
  <si>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</si>
  <si>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</si>
  <si>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</si>
  <si>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</si>
  <si>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</si>
  <si>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</si>
  <si>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</si>
  <si>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</si>
  <si>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</si>
  <si>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</si>
  <si>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</si>
  <si>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</si>
  <si>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</si>
  <si>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</si>
  <si>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</si>
  <si>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</si>
  <si>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</si>
  <si>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</si>
  <si>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</si>
  <si>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</si>
  <si>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</si>
  <si>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</si>
  <si>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</si>
  <si>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</si>
  <si>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</si>
  <si>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</si>
  <si>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</si>
  <si>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</si>
  <si>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</si>
  <si>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</si>
  <si>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</si>
  <si>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</si>
  <si>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</si>
  <si>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</si>
  <si>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</si>
  <si>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</si>
  <si>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</si>
  <si>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</si>
  <si>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</si>
  <si>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</si>
  <si>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</si>
  <si>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</si>
  <si>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</si>
  <si>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</si>
  <si>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</si>
  <si>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</si>
  <si>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</si>
  <si>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</si>
  <si>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</si>
  <si>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</si>
  <si>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</si>
  <si>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</si>
  <si>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</si>
  <si>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</si>
  <si>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</si>
  <si>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</si>
  <si>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</si>
  <si>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</si>
  <si>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</si>
  <si>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</si>
  <si>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</si>
  <si>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</si>
  <si>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</si>
  <si>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</si>
  <si>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</si>
  <si>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</si>
  <si>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</si>
  <si>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</si>
  <si>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</si>
  <si>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</si>
  <si>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</si>
  <si>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</si>
  <si>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</si>
  <si>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</si>
  <si>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</si>
  <si>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</si>
  <si>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</si>
  <si>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</si>
  <si>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</si>
  <si>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</si>
  <si>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</si>
  <si>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</si>
  <si>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</si>
  <si>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</si>
  <si>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</si>
  <si>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</si>
  <si>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</si>
  <si>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</si>
  <si>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</si>
  <si>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</si>
  <si>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</si>
  <si>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</si>
  <si>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</si>
  <si>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</si>
  <si>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</si>
  <si>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</si>
  <si>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</si>
  <si>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</si>
  <si>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</si>
  <si>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</si>
  <si>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</si>
  <si>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</si>
  <si>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</si>
  <si>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</si>
  <si>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</si>
  <si>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</si>
  <si>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</si>
  <si>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</si>
  <si>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</si>
  <si>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</si>
  <si>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</si>
  <si>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</si>
  <si>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</si>
  <si>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</si>
  <si>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</si>
  <si>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</si>
  <si>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</si>
  <si>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</si>
  <si>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</si>
  <si>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</si>
  <si>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</si>
  <si>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</si>
  <si>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</si>
  <si>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</si>
  <si>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</si>
  <si>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</si>
  <si>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</si>
  <si>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</si>
  <si>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</si>
  <si>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</si>
  <si>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</si>
  <si>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</si>
  <si>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</si>
  <si>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</si>
  <si>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</si>
  <si>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</si>
  <si>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</si>
  <si>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</si>
  <si>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</si>
  <si>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</si>
  <si>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</si>
  <si>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</si>
  <si>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</si>
  <si>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</si>
  <si>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</si>
  <si>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</si>
  <si>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</si>
  <si>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</si>
  <si>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</si>
  <si>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</si>
  <si>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</si>
  <si>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</si>
  <si>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</si>
  <si>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</si>
  <si>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</si>
  <si>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</si>
  <si>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</si>
  <si>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</si>
  <si>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</si>
  <si>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</si>
  <si>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</si>
  <si>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</si>
  <si>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</si>
  <si>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</si>
  <si>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</si>
  <si>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</si>
  <si>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</si>
  <si>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</si>
  <si>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</si>
  <si>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</si>
  <si>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</si>
  <si>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</si>
  <si>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</si>
  <si>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</si>
  <si>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</si>
  <si>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</si>
  <si>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</si>
  <si>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</si>
  <si>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</si>
  <si>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</si>
  <si>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</si>
  <si>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</si>
  <si>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</si>
  <si>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</si>
  <si>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</si>
  <si>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</si>
  <si>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</si>
  <si>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</si>
  <si>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</si>
  <si>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</si>
  <si>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</si>
  <si>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</si>
  <si>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</si>
  <si>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</si>
  <si>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</si>
  <si>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</si>
  <si>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</si>
  <si>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</si>
  <si>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</si>
  <si>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</si>
  <si>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</si>
  <si>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</si>
  <si>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</si>
  <si>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</si>
  <si>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</si>
  <si>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</si>
  <si>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</si>
  <si>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</si>
  <si>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</si>
  <si>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</si>
  <si>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</si>
  <si>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</si>
  <si>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</si>
  <si>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</si>
  <si>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</si>
  <si>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</si>
  <si>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</si>
  <si>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</si>
  <si>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</si>
  <si>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</si>
  <si>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</si>
  <si>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</si>
  <si>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</si>
  <si>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</si>
  <si>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</si>
  <si>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</si>
  <si>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</si>
  <si>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</si>
  <si>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</si>
  <si>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</si>
  <si>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</si>
  <si>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</si>
  <si>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</si>
  <si>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</si>
  <si>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</si>
  <si>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</si>
  <si>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</si>
  <si>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</si>
  <si>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</si>
  <si>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</si>
  <si>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</si>
  <si>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</si>
  <si>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</si>
  <si>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</si>
  <si>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</si>
  <si>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</si>
  <si>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</si>
  <si>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</si>
  <si>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</si>
  <si>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</si>
  <si>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</si>
  <si>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</si>
  <si>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</si>
  <si>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</si>
  <si>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</si>
  <si>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</si>
  <si>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</si>
  <si>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</si>
  <si>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</si>
  <si>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</si>
  <si>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</si>
  <si>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</si>
  <si>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</si>
  <si>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</si>
  <si>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</si>
  <si>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</si>
  <si>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</si>
  <si>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</si>
  <si>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</si>
  <si>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</si>
  <si>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</si>
  <si>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</si>
  <si>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</si>
  <si>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</si>
  <si>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</si>
  <si>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</si>
  <si>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</si>
  <si>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</si>
  <si>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</si>
  <si>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</si>
  <si>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</si>
  <si>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</si>
  <si>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</si>
  <si>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</si>
  <si>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</si>
  <si>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</si>
  <si>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</si>
  <si>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</si>
  <si>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</si>
  <si>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</si>
  <si>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</si>
  <si>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</si>
  <si>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</si>
  <si>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</si>
  <si>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</si>
  <si>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</si>
  <si>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</si>
  <si>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</si>
  <si>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</si>
  <si>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</si>
  <si>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</si>
  <si>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</si>
  <si>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</si>
  <si>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</si>
  <si>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</si>
  <si>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</si>
  <si>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</si>
  <si>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</si>
  <si>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</si>
  <si>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</si>
  <si>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</si>
  <si>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</si>
  <si>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</si>
  <si>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</si>
  <si>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</si>
  <si>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</si>
  <si>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</si>
  <si>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</si>
  <si>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</si>
  <si>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</si>
  <si>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</si>
  <si>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</si>
  <si>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</si>
  <si>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</si>
  <si>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</si>
  <si>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</si>
  <si>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</si>
  <si>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</si>
  <si>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</si>
  <si>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</si>
  <si>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</si>
  <si>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</si>
  <si>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</si>
  <si>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</si>
  <si>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</si>
  <si>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</si>
  <si>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</si>
  <si>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</si>
  <si>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</si>
  <si>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</si>
  <si>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</si>
  <si>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</si>
  <si>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</si>
  <si>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</si>
  <si>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</si>
  <si>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</si>
  <si>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</si>
  <si>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</si>
  <si>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</si>
  <si>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</si>
  <si>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</si>
  <si>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</si>
  <si>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</si>
  <si>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</si>
  <si>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</si>
  <si>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</si>
  <si>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</si>
  <si>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</si>
  <si>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</si>
  <si>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</si>
  <si>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</si>
  <si>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</si>
  <si>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</si>
  <si>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</si>
  <si>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</si>
  <si>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</si>
  <si>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</si>
  <si>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</si>
  <si>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</si>
  <si>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</si>
  <si>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</si>
  <si>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</si>
  <si>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</si>
  <si>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</si>
  <si>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</si>
  <si>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</si>
  <si>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</si>
  <si>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</si>
  <si>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</si>
  <si>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</si>
  <si>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</si>
  <si>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</si>
  <si>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</si>
  <si>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</si>
  <si>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</si>
  <si>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</si>
  <si>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</si>
  <si>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</si>
  <si>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</si>
  <si>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</si>
  <si>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</si>
  <si>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</si>
  <si>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</si>
  <si>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</si>
  <si>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</si>
  <si>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</si>
  <si>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</si>
  <si>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</si>
  <si>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</si>
  <si>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</si>
  <si>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</si>
  <si>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</si>
  <si>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</si>
  <si>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</si>
  <si>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</si>
  <si>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</si>
  <si>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</si>
  <si>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</si>
  <si>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</si>
  <si>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</si>
  <si>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</si>
  <si>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</si>
  <si>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</si>
  <si>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</si>
  <si>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</si>
  <si>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</si>
  <si>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</si>
  <si>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</si>
  <si>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</si>
  <si>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</si>
  <si>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</si>
  <si>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</si>
  <si>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</si>
  <si>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</si>
  <si>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</si>
  <si>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</si>
  <si>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</si>
  <si>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</si>
  <si>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</si>
  <si>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</si>
  <si>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</si>
  <si>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</si>
  <si>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</si>
  <si>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</si>
  <si>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</si>
  <si>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</si>
  <si>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</si>
  <si>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</si>
  <si>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</si>
  <si>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</si>
  <si>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</si>
  <si>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</si>
  <si>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</si>
  <si>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</si>
  <si>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</si>
  <si>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</si>
  <si>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</si>
  <si>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</si>
  <si>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</si>
  <si>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</si>
  <si>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</si>
  <si>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</si>
  <si>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</si>
  <si>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</si>
  <si>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</si>
  <si>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</si>
  <si>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</si>
  <si>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</si>
  <si>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</si>
  <si>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</si>
  <si>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</si>
  <si>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</si>
  <si>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</si>
  <si>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</si>
  <si>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</si>
  <si>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</si>
  <si>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</si>
  <si>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</si>
  <si>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</si>
  <si>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</si>
  <si>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</si>
  <si>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</si>
  <si>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</si>
  <si>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</si>
  <si>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</si>
  <si>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</si>
  <si>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</si>
  <si>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</si>
  <si>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</si>
  <si>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</si>
  <si>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</si>
  <si>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</si>
  <si>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</si>
  <si>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</si>
  <si>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</si>
  <si>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</si>
  <si>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</si>
  <si>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</si>
  <si>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</si>
  <si>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</si>
  <si>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</si>
  <si>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</si>
  <si>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</si>
  <si>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</si>
  <si>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</si>
  <si>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</si>
  <si>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</si>
  <si>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</si>
  <si>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</si>
  <si>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</si>
  <si>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</si>
  <si>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</si>
  <si>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</si>
  <si>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</si>
  <si>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</si>
  <si>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</si>
  <si>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</si>
  <si>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</si>
  <si>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</si>
  <si>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</si>
  <si>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</si>
  <si>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</si>
  <si>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</si>
  <si>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</si>
  <si>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</si>
  <si>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</si>
  <si>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</si>
  <si>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</si>
  <si>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</si>
  <si>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</si>
  <si>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</si>
  <si>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</si>
  <si>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</si>
  <si>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</si>
  <si>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</si>
  <si>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</si>
  <si>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</si>
  <si>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</si>
  <si>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</si>
  <si>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</si>
  <si>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</si>
  <si>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</si>
  <si>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</si>
  <si>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</si>
  <si>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</si>
  <si>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</si>
  <si>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</si>
  <si>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</si>
  <si>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</si>
  <si>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</si>
  <si>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</si>
  <si>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</si>
  <si>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</si>
  <si>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</si>
  <si>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</si>
  <si>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</si>
  <si>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</si>
  <si>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</si>
  <si>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</si>
  <si>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</si>
  <si>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</si>
  <si>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</si>
  <si>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</si>
  <si>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</si>
  <si>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</si>
  <si>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</si>
  <si>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</si>
  <si>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</si>
  <si>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</si>
  <si>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</si>
  <si>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</si>
  <si>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</si>
  <si>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</si>
  <si>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</si>
  <si>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</si>
  <si>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</si>
  <si>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</si>
  <si>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</si>
  <si>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</si>
  <si>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</si>
  <si>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</si>
  <si>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</si>
  <si>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</si>
  <si>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</si>
  <si>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</si>
  <si>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</si>
  <si>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</si>
  <si>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</si>
  <si>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</si>
  <si>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</si>
  <si>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</si>
  <si>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</si>
  <si>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</si>
  <si>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</si>
  <si>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</si>
  <si>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</si>
  <si>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</si>
  <si>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</si>
  <si>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</si>
  <si>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</si>
  <si>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</si>
  <si>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</si>
  <si>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</si>
  <si>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</si>
  <si>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</si>
  <si>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</si>
  <si>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</si>
  <si>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</si>
  <si>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</si>
  <si>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</si>
  <si>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</si>
  <si>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</si>
  <si>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</si>
  <si>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</si>
  <si>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</si>
  <si>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</si>
  <si>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</si>
  <si>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</si>
  <si>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</si>
  <si>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</si>
  <si>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</si>
  <si>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</si>
  <si>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</si>
  <si>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</si>
  <si>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</si>
  <si>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</si>
  <si>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</si>
  <si>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</si>
  <si>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</si>
  <si>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</si>
  <si>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</si>
  <si>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</si>
  <si>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</si>
  <si>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</si>
  <si>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</si>
  <si>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</si>
  <si>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</si>
  <si>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</si>
  <si>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</si>
  <si>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</si>
  <si>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</si>
  <si>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</si>
  <si>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</si>
  <si>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</si>
  <si>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</si>
  <si>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</si>
  <si>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</si>
  <si>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</si>
  <si>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</si>
  <si>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</si>
  <si>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</si>
  <si>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</si>
  <si>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</si>
  <si>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</si>
  <si>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</si>
  <si>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</si>
  <si>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</si>
  <si>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</si>
  <si>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</si>
  <si>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</si>
  <si>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</si>
  <si>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</si>
  <si>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</si>
  <si>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</si>
  <si>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</si>
  <si>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</si>
  <si>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</si>
  <si>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</si>
  <si>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</si>
  <si>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</si>
  <si>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</si>
  <si>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</si>
  <si>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</si>
  <si>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</si>
  <si>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</si>
  <si>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</si>
  <si>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</si>
  <si>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</si>
  <si>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</si>
  <si>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</si>
  <si>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</si>
  <si>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</si>
  <si>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</si>
  <si>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</si>
  <si>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</si>
  <si>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</si>
  <si>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</si>
  <si>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</si>
  <si>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</si>
  <si>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</si>
  <si>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</si>
  <si>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</si>
  <si>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</si>
  <si>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</si>
  <si>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</si>
  <si>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</si>
  <si>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</si>
  <si>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</si>
  <si>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</si>
  <si>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</si>
  <si>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</si>
  <si>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</si>
  <si>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</si>
  <si>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</si>
  <si>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</si>
  <si>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</si>
  <si>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</si>
  <si>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</si>
  <si>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</si>
  <si>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</si>
  <si>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</si>
  <si>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</si>
  <si>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</si>
  <si>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</si>
  <si>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</si>
  <si>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</si>
  <si>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</si>
  <si>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</si>
  <si>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</si>
  <si>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</si>
  <si>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</si>
  <si>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</si>
  <si>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</si>
  <si>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</si>
  <si>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</si>
  <si>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</si>
  <si>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</si>
  <si>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</si>
  <si>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</si>
  <si>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</si>
  <si>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</si>
  <si>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</si>
  <si>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</si>
  <si>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</si>
  <si>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</si>
  <si>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</si>
  <si>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</si>
  <si>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</si>
  <si>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</si>
  <si>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</si>
  <si>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</si>
  <si>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</si>
  <si>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</si>
  <si>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</si>
  <si>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</si>
  <si>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</si>
  <si>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</si>
  <si>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</si>
  <si>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</si>
  <si>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</si>
  <si>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</si>
  <si>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</si>
  <si>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</si>
  <si>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</si>
  <si>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</si>
  <si>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</si>
  <si>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</si>
  <si>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</si>
  <si>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</si>
  <si>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</si>
  <si>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</si>
  <si>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</si>
  <si>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</si>
  <si>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</si>
  <si>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</si>
  <si>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</si>
  <si>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</si>
  <si>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</si>
  <si>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</si>
  <si>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</si>
  <si>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</si>
  <si>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</si>
  <si>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</si>
  <si>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</si>
  <si>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</si>
  <si>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</si>
  <si>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</si>
  <si>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</si>
  <si>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</si>
  <si>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</si>
  <si>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</si>
  <si>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</si>
  <si>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</si>
  <si>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</si>
  <si>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</si>
  <si>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</si>
  <si>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</si>
  <si>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</si>
  <si>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</si>
  <si>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</si>
  <si>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</si>
  <si>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</si>
  <si>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</si>
  <si>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</si>
  <si>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</si>
  <si>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</si>
  <si>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</si>
  <si>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</si>
  <si>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</si>
  <si>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</si>
  <si>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</si>
  <si>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</si>
  <si>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</si>
  <si>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</si>
  <si>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</si>
  <si>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</si>
  <si>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</si>
  <si>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</si>
  <si>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</si>
  <si>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</si>
  <si>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</si>
  <si>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</si>
  <si>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</si>
  <si>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</si>
  <si>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</si>
  <si>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</si>
  <si>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</si>
  <si>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</si>
  <si>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</si>
  <si>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</si>
  <si>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</si>
  <si>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</si>
  <si>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</si>
  <si>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</si>
  <si>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</si>
  <si>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</si>
  <si>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</si>
  <si>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</si>
  <si>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</si>
  <si>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</si>
  <si>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</si>
  <si>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</si>
  <si>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</si>
  <si>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</si>
  <si>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</si>
  <si>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</si>
  <si>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</si>
  <si>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</si>
  <si>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</si>
  <si>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</si>
  <si>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</si>
  <si>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</si>
  <si>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</si>
  <si>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</si>
  <si>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</si>
  <si>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</si>
  <si>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</si>
  <si>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</si>
  <si>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</si>
  <si>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</si>
  <si>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</si>
  <si>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</si>
  <si>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</si>
  <si>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</si>
  <si>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</si>
  <si>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</si>
  <si>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</si>
  <si>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</si>
  <si>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</si>
  <si>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</si>
  <si>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</si>
  <si>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</si>
  <si>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</si>
  <si>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</si>
  <si>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</si>
  <si>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</si>
  <si>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</si>
  <si>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</si>
  <si>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</si>
  <si>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</si>
  <si>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</si>
  <si>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</si>
  <si>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</si>
  <si>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</si>
  <si>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</si>
  <si>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</si>
  <si>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</si>
  <si>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</si>
  <si>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</si>
  <si>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</si>
  <si>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</si>
  <si>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</si>
  <si>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</si>
  <si>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</si>
  <si>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</si>
  <si>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</si>
  <si>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</si>
  <si>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</si>
  <si>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</si>
  <si>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</si>
  <si>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</si>
  <si>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</si>
  <si>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</si>
  <si>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</si>
  <si>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</si>
  <si>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</si>
  <si>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</si>
  <si>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</si>
  <si>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</si>
  <si>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</si>
  <si>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</si>
  <si>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</si>
  <si>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</si>
  <si>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</si>
  <si>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</si>
  <si>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</si>
  <si>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</si>
  <si>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</si>
  <si>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</si>
  <si>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</si>
  <si>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</si>
  <si>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</si>
  <si>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</si>
  <si>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</si>
  <si>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</si>
  <si>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</si>
  <si>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</si>
  <si>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</si>
  <si>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</si>
  <si>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</si>
  <si>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</si>
  <si>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</si>
  <si>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</si>
  <si>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</si>
  <si>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</si>
  <si>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</si>
  <si>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</si>
  <si>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</si>
  <si>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</si>
  <si>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</si>
  <si>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</si>
  <si>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</si>
  <si>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</si>
  <si>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</si>
  <si>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</si>
  <si>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</si>
  <si>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</si>
  <si>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</si>
  <si>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</si>
  <si>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</si>
  <si>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</si>
  <si>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</si>
  <si>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</si>
  <si>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</si>
  <si>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</si>
  <si>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</si>
  <si>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</si>
  <si>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</si>
  <si>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</si>
  <si>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</si>
  <si>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</si>
  <si>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</si>
  <si>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</si>
  <si>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</si>
  <si>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</si>
  <si>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</si>
  <si>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</si>
  <si>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</si>
  <si>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</si>
  <si>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</si>
  <si>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</si>
  <si>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</si>
  <si>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</si>
  <si>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</si>
  <si>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</si>
  <si>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</si>
  <si>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</si>
  <si>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</si>
  <si>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</si>
  <si>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</si>
  <si>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</si>
  <si>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</si>
  <si>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</si>
  <si>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</si>
  <si>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</si>
  <si>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</si>
  <si>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</si>
  <si>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</si>
  <si>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</si>
  <si>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</si>
  <si>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</si>
  <si>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</si>
  <si>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</si>
  <si>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</si>
  <si>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</si>
  <si>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</si>
  <si>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</si>
  <si>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</si>
  <si>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</si>
  <si>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</si>
  <si>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</si>
  <si>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</si>
  <si>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</si>
  <si>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</si>
  <si>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</si>
  <si>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</si>
  <si>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</si>
  <si>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</si>
  <si>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</si>
  <si>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</si>
  <si>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</si>
  <si>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</si>
  <si>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</si>
  <si>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</si>
  <si>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</si>
  <si>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</si>
  <si>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</si>
  <si>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</si>
  <si>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</si>
  <si>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</si>
  <si>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</si>
  <si>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</si>
  <si>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</si>
  <si>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</si>
  <si>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</si>
  <si>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</si>
  <si>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</si>
  <si>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</si>
  <si>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</si>
  <si>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</si>
  <si>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</si>
  <si>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</si>
  <si>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</si>
  <si>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</si>
  <si>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</si>
  <si>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</si>
  <si>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</si>
  <si>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</si>
  <si>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</si>
  <si>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</si>
  <si>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</si>
  <si>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</si>
  <si>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</si>
  <si>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</si>
  <si>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</si>
  <si>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</si>
  <si>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</si>
  <si>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</si>
  <si>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</si>
  <si>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</si>
  <si>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</si>
  <si>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</si>
  <si>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</si>
  <si>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</si>
  <si>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</si>
  <si>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</si>
  <si>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</si>
  <si>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</si>
  <si>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</si>
  <si>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</si>
  <si>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</si>
  <si>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</si>
  <si>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</si>
  <si>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</si>
  <si>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</si>
  <si>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</si>
  <si>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</si>
  <si>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</si>
  <si>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</si>
  <si>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</si>
  <si>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</si>
  <si>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</si>
  <si>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</si>
  <si>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</si>
  <si>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</si>
  <si>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</si>
  <si>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</si>
  <si>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</si>
  <si>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</si>
  <si>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</si>
  <si>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</si>
  <si>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</si>
  <si>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</si>
  <si>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</si>
  <si>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</si>
  <si>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</si>
  <si>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</si>
  <si>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</si>
  <si>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</si>
  <si>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</si>
  <si>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</si>
  <si>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</si>
  <si>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</si>
  <si>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</si>
  <si>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</si>
  <si>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</si>
  <si>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</si>
  <si>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</si>
  <si>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</si>
  <si>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</si>
  <si>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</si>
  <si>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</si>
  <si>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</si>
  <si>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</si>
  <si>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</si>
  <si>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</si>
  <si>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</si>
  <si>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</si>
  <si>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</si>
  <si>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</si>
  <si>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</si>
  <si>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</si>
  <si>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</si>
  <si>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</si>
  <si>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</si>
  <si>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</si>
  <si>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</si>
  <si>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</si>
  <si>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</si>
  <si>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</si>
  <si>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</si>
  <si>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</si>
  <si>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</si>
  <si>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</si>
  <si>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</si>
  <si>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</si>
  <si>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</si>
  <si>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</si>
  <si>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</si>
  <si>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</si>
  <si>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</si>
  <si>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</si>
  <si>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</si>
  <si>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</si>
  <si>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</si>
  <si>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</si>
  <si>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</si>
  <si>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</si>
  <si>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</si>
  <si>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</si>
  <si>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</si>
  <si>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</si>
  <si>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</si>
  <si>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</si>
  <si>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</si>
  <si>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</si>
  <si>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</si>
  <si>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</si>
  <si>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</si>
  <si>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</si>
  <si>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</si>
  <si>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</si>
  <si>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</si>
  <si>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</si>
  <si>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</si>
  <si>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</si>
  <si>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</si>
  <si>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</si>
  <si>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</si>
  <si>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</si>
  <si>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</si>
  <si>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</si>
  <si>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</si>
  <si>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</si>
  <si>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</si>
  <si>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</si>
  <si>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</si>
  <si>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</si>
  <si>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</si>
  <si>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</si>
  <si>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</si>
  <si>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</si>
  <si>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</si>
  <si>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</si>
  <si>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</si>
  <si>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</si>
  <si>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</si>
  <si>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</si>
  <si>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</si>
  <si>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</si>
  <si>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</si>
  <si>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</si>
  <si>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</si>
  <si>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</si>
  <si>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</si>
  <si>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</si>
  <si>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</si>
  <si>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</si>
  <si>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</si>
  <si>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</si>
  <si>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</si>
  <si>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</si>
  <si>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</si>
  <si>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</si>
  <si>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</si>
  <si>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</si>
  <si>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</si>
  <si>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</si>
  <si>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</si>
  <si>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</si>
  <si>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</si>
  <si>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</si>
  <si>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</si>
  <si>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</si>
  <si>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</si>
  <si>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</si>
  <si>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</si>
  <si>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</si>
  <si>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</si>
  <si>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</si>
  <si>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</si>
  <si>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</si>
  <si>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</si>
  <si>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</si>
  <si>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</si>
  <si>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</si>
  <si>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</si>
  <si>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</si>
  <si>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</si>
  <si>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</si>
  <si>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</si>
  <si>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</si>
  <si>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</si>
  <si>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</si>
  <si>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</si>
  <si>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</si>
  <si>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</si>
  <si>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</si>
  <si>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</si>
  <si>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</si>
  <si>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</si>
  <si>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</si>
  <si>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</si>
  <si>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</si>
  <si>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</si>
  <si>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</si>
  <si>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</si>
  <si>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</si>
  <si>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</si>
  <si>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</si>
  <si>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</si>
  <si>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</si>
  <si>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</si>
  <si>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</si>
  <si>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</si>
  <si>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</si>
  <si>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</si>
  <si>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</si>
  <si>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</si>
  <si>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</si>
  <si>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</si>
  <si>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</si>
  <si>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</si>
  <si>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</si>
  <si>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</si>
  <si>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</si>
  <si>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</si>
  <si>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</si>
  <si>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</si>
  <si>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</si>
  <si>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</si>
  <si>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</si>
  <si>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</si>
  <si>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</si>
  <si>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</si>
  <si>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</si>
  <si>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</si>
  <si>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</si>
  <si>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</si>
  <si>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</si>
  <si>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</si>
  <si>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</si>
  <si>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</si>
  <si>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</si>
  <si>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</si>
  <si>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</si>
  <si>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</si>
  <si>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</si>
  <si>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</si>
  <si>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</si>
  <si>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</si>
  <si>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</si>
  <si>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</si>
  <si>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</si>
  <si>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</si>
  <si>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</si>
  <si>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</si>
  <si>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</si>
  <si>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</si>
  <si>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</si>
  <si>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</si>
  <si>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</si>
  <si>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</si>
  <si>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</si>
  <si>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</si>
  <si>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</si>
  <si>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</si>
  <si>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</si>
  <si>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</si>
  <si>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</si>
  <si>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</si>
  <si>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</si>
  <si>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</si>
  <si>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</si>
  <si>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</si>
  <si>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</si>
  <si>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</si>
  <si>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</si>
  <si>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</si>
  <si>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</si>
  <si>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</si>
  <si>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</si>
  <si>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</si>
  <si>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</si>
  <si>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</si>
  <si>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</si>
  <si>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</si>
  <si>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</si>
  <si>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</si>
  <si>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</si>
  <si>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</si>
  <si>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</si>
  <si>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</si>
  <si>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</si>
  <si>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</si>
  <si>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</si>
  <si>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</si>
  <si>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</si>
  <si>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</si>
  <si>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</si>
  <si>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</si>
  <si>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</si>
  <si>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</si>
  <si>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</si>
  <si>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</si>
  <si>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</si>
  <si>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</si>
  <si>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</si>
  <si>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</si>
  <si>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</si>
  <si>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</si>
  <si>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</si>
  <si>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</si>
  <si>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</si>
  <si>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</si>
  <si>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</si>
  <si>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</si>
  <si>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</si>
  <si>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</si>
  <si>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</si>
  <si>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</si>
  <si>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</si>
  <si>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</si>
  <si>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</si>
  <si>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</si>
  <si>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</si>
  <si>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</si>
  <si>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</si>
  <si>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</si>
  <si>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</si>
  <si>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</si>
  <si>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</si>
  <si>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</si>
  <si>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</si>
  <si>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</si>
  <si>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</si>
  <si>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</si>
  <si>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</si>
  <si>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</si>
  <si>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</si>
  <si>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</si>
  <si>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</si>
  <si>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</si>
  <si>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</si>
  <si>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</si>
  <si>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</si>
  <si>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</si>
  <si>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</si>
  <si>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</si>
  <si>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</si>
  <si>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</si>
  <si>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</si>
  <si>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</si>
  <si>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</si>
  <si>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</si>
  <si>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</si>
  <si>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</si>
  <si>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</si>
  <si>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</si>
  <si>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</si>
  <si>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</si>
  <si>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</si>
  <si>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</si>
  <si>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</si>
  <si>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</si>
  <si>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</si>
  <si>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</si>
  <si>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</si>
  <si>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</si>
  <si>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</si>
  <si>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</si>
  <si>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</si>
  <si>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</si>
  <si>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</si>
  <si>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</si>
  <si>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</si>
  <si>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</si>
  <si>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</si>
  <si>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</si>
  <si>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</si>
  <si>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</si>
  <si>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</si>
  <si>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</si>
  <si>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</si>
  <si>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</si>
  <si>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</si>
  <si>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</si>
  <si>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</si>
  <si>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</si>
  <si>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</si>
  <si>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</si>
  <si>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</si>
  <si>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</si>
  <si>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</si>
  <si>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</si>
  <si>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</si>
  <si>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</si>
  <si>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</si>
  <si>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</si>
  <si>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</si>
  <si>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</si>
  <si>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</si>
  <si>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</si>
  <si>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</si>
  <si>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</si>
  <si>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</si>
  <si>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</si>
  <si>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</si>
  <si>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</si>
  <si>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</si>
  <si>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</si>
  <si>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</si>
  <si>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</si>
  <si>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</si>
  <si>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</si>
  <si>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</si>
  <si>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</si>
  <si>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</si>
  <si>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</si>
  <si>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</si>
  <si>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</si>
  <si>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</si>
  <si>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</si>
  <si>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</si>
  <si>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</si>
  <si>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</si>
  <si>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</si>
  <si>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</si>
  <si>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</si>
  <si>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</si>
  <si>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</si>
  <si>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</si>
  <si>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</si>
  <si>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</si>
  <si>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</si>
  <si>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</si>
  <si>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</si>
  <si>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</si>
  <si>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</si>
  <si>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</si>
  <si>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</si>
  <si>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</si>
  <si>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</si>
  <si>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</si>
  <si>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</si>
  <si>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</si>
  <si>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</si>
  <si>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</si>
  <si>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</si>
  <si>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</si>
  <si>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</si>
  <si>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</si>
  <si>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</si>
  <si>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</si>
  <si>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</si>
  <si>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</si>
  <si>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</si>
  <si>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</si>
  <si>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</si>
  <si>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</si>
  <si>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</si>
  <si>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</si>
  <si>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</si>
  <si>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</si>
  <si>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</si>
  <si>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</si>
  <si>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</si>
  <si>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</si>
  <si>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</si>
  <si>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</si>
  <si>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</si>
  <si>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</si>
  <si>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</si>
  <si>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</si>
  <si>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</si>
  <si>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</si>
  <si>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</si>
  <si>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</si>
  <si>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</si>
  <si>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</si>
  <si>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</si>
  <si>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</si>
  <si>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</si>
  <si>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</si>
  <si>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</si>
  <si>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</si>
  <si>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</si>
  <si>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</si>
  <si>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</si>
  <si>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</si>
  <si>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</si>
  <si>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</si>
  <si>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</si>
  <si>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</si>
  <si>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</si>
  <si>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</si>
  <si>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</si>
  <si>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</si>
  <si>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</si>
  <si>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</si>
  <si>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</si>
  <si>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</si>
  <si>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</si>
  <si>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</si>
  <si>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</si>
  <si>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</si>
  <si>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</si>
  <si>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</si>
  <si>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</si>
  <si>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</si>
  <si>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</si>
  <si>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</si>
  <si>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</si>
  <si>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</si>
  <si>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</si>
  <si>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</si>
  <si>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</si>
  <si>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</si>
  <si>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</si>
  <si>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</si>
  <si>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</si>
  <si>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</si>
  <si>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</si>
  <si>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</si>
  <si>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</si>
  <si>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</si>
  <si>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</si>
  <si>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</si>
  <si>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</si>
  <si>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</si>
  <si>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</si>
  <si>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</si>
  <si>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</si>
  <si>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</si>
  <si>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</si>
  <si>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</si>
  <si>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</si>
  <si>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</si>
  <si>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</si>
  <si>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</si>
  <si>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</si>
  <si>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</si>
  <si>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</si>
  <si>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</si>
  <si>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</si>
  <si>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</si>
  <si>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</si>
  <si>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</si>
  <si>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</si>
  <si>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</si>
  <si>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</si>
  <si>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</si>
  <si>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</si>
  <si>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</si>
  <si>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</si>
  <si>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</si>
  <si>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</si>
  <si>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</si>
  <si>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</si>
  <si>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</si>
  <si>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</si>
  <si>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</si>
  <si>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</si>
  <si>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</si>
  <si>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</si>
  <si>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</si>
  <si>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</si>
  <si>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</si>
  <si>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</si>
  <si>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</si>
  <si>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</si>
  <si>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</si>
  <si>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</si>
  <si>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</si>
  <si>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</si>
  <si>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</si>
  <si>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</si>
  <si>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</si>
  <si>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</si>
  <si>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</si>
  <si>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</si>
  <si>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</si>
  <si>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</si>
  <si>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</si>
  <si>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</si>
  <si>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</si>
  <si>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</si>
  <si>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</si>
  <si>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</si>
  <si>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</si>
  <si>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</si>
  <si>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</si>
  <si>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</si>
  <si>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</si>
  <si>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</si>
  <si>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</si>
  <si>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</si>
  <si>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</si>
  <si>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</si>
  <si>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</si>
  <si>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</si>
  <si>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</si>
  <si>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</si>
  <si>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</si>
  <si>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</si>
  <si>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</si>
  <si>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</si>
  <si>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</si>
  <si>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</si>
  <si>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</si>
  <si>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</si>
  <si>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</si>
  <si>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</si>
  <si>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</si>
  <si>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</si>
  <si>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</si>
  <si>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</si>
  <si>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</si>
  <si>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</si>
  <si>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</si>
  <si>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</si>
  <si>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</si>
  <si>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</si>
  <si>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</si>
  <si>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</si>
  <si>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</si>
  <si>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</si>
  <si>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</si>
  <si>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</si>
  <si>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</si>
  <si>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</si>
  <si>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</si>
  <si>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</si>
  <si>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</si>
  <si>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</si>
  <si>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</si>
  <si>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</si>
  <si>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</si>
  <si>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</si>
  <si>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</si>
  <si>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</si>
  <si>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</si>
  <si>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</si>
  <si>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</si>
  <si>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</si>
  <si>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</si>
  <si>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</si>
  <si>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</si>
  <si>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</si>
  <si>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</si>
  <si>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</si>
  <si>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</si>
  <si>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</si>
  <si>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</si>
  <si>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</si>
  <si>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</si>
  <si>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</si>
  <si>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</si>
  <si>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</si>
  <si>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</si>
  <si>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</si>
  <si>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</si>
  <si>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</si>
  <si>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</si>
  <si>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</si>
  <si>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</si>
  <si>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</si>
  <si>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</si>
  <si>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</si>
  <si>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</si>
  <si>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</si>
  <si>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</si>
  <si>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</si>
  <si>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</si>
  <si>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</si>
  <si>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</si>
  <si>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</si>
  <si>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</si>
  <si>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</si>
  <si>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</si>
  <si>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</si>
  <si>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</si>
  <si>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</si>
  <si>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</si>
  <si>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</si>
  <si>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</si>
  <si>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</si>
  <si>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</si>
  <si>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</si>
  <si>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</si>
  <si>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</si>
  <si>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</si>
  <si>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</si>
  <si>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</si>
  <si>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</si>
  <si>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</si>
  <si>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</si>
  <si>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</si>
  <si>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</si>
  <si>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</si>
  <si>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</si>
  <si>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</si>
  <si>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</si>
  <si>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</si>
  <si>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</si>
  <si>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</si>
  <si>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</si>
  <si>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</si>
  <si>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</si>
  <si>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</si>
  <si>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</si>
  <si>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</si>
  <si>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</si>
  <si>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</si>
  <si>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</si>
  <si>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</si>
  <si>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</si>
  <si>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</si>
  <si>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</si>
  <si>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</si>
  <si>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</si>
  <si>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</si>
  <si>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</si>
  <si>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</si>
  <si>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</si>
  <si>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</si>
  <si>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</si>
  <si>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</si>
  <si>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</si>
  <si>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</si>
  <si>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</si>
  <si>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</si>
  <si>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</si>
  <si>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</si>
  <si>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</si>
  <si>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</si>
  <si>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</si>
  <si>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</si>
  <si>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</si>
  <si>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</si>
  <si>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</si>
  <si>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</si>
  <si>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</si>
  <si>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</si>
  <si>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</si>
  <si>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</si>
  <si>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</si>
  <si>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</si>
  <si>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</si>
  <si>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</si>
  <si>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</si>
  <si>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</si>
  <si>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</si>
  <si>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</si>
  <si>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</si>
  <si>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</si>
  <si>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</si>
  <si>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</si>
  <si>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</si>
  <si>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</si>
  <si>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</si>
  <si>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</si>
  <si>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</si>
  <si>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</si>
  <si>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</si>
  <si>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</si>
  <si>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</si>
  <si>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</si>
  <si>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</si>
  <si>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</si>
  <si>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</si>
  <si>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</si>
  <si>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</si>
  <si>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</si>
  <si>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</si>
  <si>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</si>
  <si>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</si>
  <si>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</si>
  <si>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</si>
  <si>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</si>
  <si>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</si>
  <si>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</si>
  <si>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</si>
  <si>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</si>
  <si>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</si>
  <si>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</si>
  <si>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</si>
  <si>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</si>
  <si>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</si>
  <si>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</si>
  <si>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</si>
  <si>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</si>
  <si>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</si>
  <si>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</si>
  <si>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</si>
  <si>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</si>
  <si>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</si>
  <si>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</si>
  <si>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</si>
  <si>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</si>
  <si>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</si>
  <si>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</si>
  <si>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</si>
  <si>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</si>
  <si>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</si>
  <si>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</si>
  <si>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</si>
  <si>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</si>
  <si>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</si>
  <si>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</si>
  <si>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</si>
  <si>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</si>
  <si>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</si>
  <si>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</si>
  <si>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</si>
  <si>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</si>
  <si>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</si>
  <si>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</si>
  <si>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</si>
  <si>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</si>
  <si>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</si>
  <si>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</si>
  <si>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</si>
  <si>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</si>
  <si>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</si>
  <si>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</si>
  <si>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</si>
  <si>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</si>
  <si>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</si>
  <si>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</si>
  <si>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</si>
  <si>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</si>
  <si>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</si>
  <si>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</si>
  <si>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</si>
  <si>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</si>
  <si>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</si>
  <si>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</si>
  <si>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</si>
  <si>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</si>
  <si>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</si>
  <si>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</si>
  <si>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</si>
  <si>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</si>
  <si>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</si>
  <si>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</si>
  <si>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</si>
  <si>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</si>
  <si>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</si>
  <si>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</si>
  <si>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</si>
  <si>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</si>
  <si>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</si>
  <si>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</si>
  <si>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</si>
  <si>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</si>
  <si>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</si>
  <si>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</si>
  <si>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</si>
  <si>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</si>
  <si>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</si>
  <si>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</si>
  <si>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</si>
  <si>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</si>
  <si>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</si>
  <si>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</si>
  <si>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</si>
  <si>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</si>
  <si>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</si>
  <si>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</si>
  <si>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</si>
  <si>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</si>
  <si>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</si>
  <si>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</si>
  <si>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</si>
  <si>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</si>
  <si>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</si>
  <si>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</si>
  <si>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</si>
  <si>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</si>
  <si>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</si>
  <si>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</si>
  <si>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</si>
  <si>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</si>
  <si>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</si>
  <si>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</si>
  <si>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</si>
  <si>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</si>
  <si>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</si>
  <si>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</si>
  <si>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</si>
  <si>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</si>
  <si>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</si>
  <si>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</si>
  <si>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</si>
  <si>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</si>
  <si>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</si>
  <si>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</si>
  <si>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</si>
  <si>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</si>
  <si>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</si>
  <si>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</si>
  <si>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</si>
  <si>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</si>
  <si>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</si>
  <si>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</si>
  <si>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</si>
  <si>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</si>
  <si>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</si>
  <si>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</si>
  <si>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</si>
  <si>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</si>
  <si>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</si>
  <si>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</si>
  <si>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</si>
  <si>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</si>
  <si>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</si>
  <si>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</si>
  <si>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</si>
  <si>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</si>
  <si>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</si>
  <si>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</si>
  <si>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</si>
  <si>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</si>
  <si>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</si>
  <si>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</si>
  <si>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</si>
  <si>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</si>
  <si>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</si>
  <si>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</si>
  <si>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</si>
  <si>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</si>
  <si>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</si>
  <si>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</si>
  <si>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</si>
  <si>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</si>
  <si>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</si>
  <si>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</si>
  <si>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</si>
  <si>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</si>
  <si>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</si>
  <si>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</si>
  <si>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</si>
  <si>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</si>
  <si>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</si>
  <si>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</si>
  <si>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</si>
  <si>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</si>
  <si>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</si>
  <si>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</si>
  <si>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</si>
  <si>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</si>
  <si>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</si>
  <si>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</si>
  <si>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</si>
  <si>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</si>
  <si>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</si>
  <si>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</si>
  <si>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</si>
  <si>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</si>
  <si>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</si>
  <si>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</si>
  <si>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</si>
  <si>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</si>
  <si>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</si>
  <si>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</si>
  <si>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</si>
  <si>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</si>
  <si>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</si>
  <si>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</si>
  <si>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</si>
  <si>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</si>
  <si>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</si>
  <si>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</si>
  <si>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</si>
  <si>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</si>
  <si>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</si>
  <si>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</si>
  <si>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</si>
  <si>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</si>
  <si>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</si>
  <si>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</si>
  <si>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</si>
  <si>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</si>
  <si>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</si>
  <si>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</si>
  <si>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</si>
  <si>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</si>
  <si>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</si>
  <si>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</si>
  <si>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</si>
  <si>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</si>
  <si>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</si>
  <si>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</si>
  <si>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</si>
  <si>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</si>
  <si>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</si>
  <si>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</si>
  <si>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</si>
  <si>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</si>
  <si>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</si>
  <si>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</si>
  <si>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</si>
  <si>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</si>
  <si>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</si>
  <si>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</si>
  <si>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</si>
  <si>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</si>
  <si>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</si>
  <si>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</si>
  <si>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</si>
  <si>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</si>
  <si>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</si>
  <si>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</si>
  <si>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</si>
  <si>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</si>
  <si>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</si>
  <si>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</si>
  <si>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</si>
  <si>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</si>
  <si>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</si>
  <si>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</si>
  <si>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</si>
  <si>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</si>
  <si>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</si>
  <si>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</si>
  <si>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</si>
  <si>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</si>
  <si>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</si>
  <si>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</si>
  <si>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</si>
  <si>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</si>
  <si>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</si>
  <si>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</si>
  <si>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</si>
  <si>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</si>
  <si>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</si>
  <si>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</si>
  <si>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</si>
  <si>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</si>
  <si>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</si>
  <si>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</si>
  <si>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</si>
  <si>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</si>
  <si>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</si>
  <si>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</si>
  <si>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</si>
  <si>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</si>
  <si>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</si>
  <si>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</si>
  <si>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</si>
  <si>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</si>
  <si>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</si>
  <si>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</si>
  <si>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</si>
  <si>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</si>
  <si>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</si>
  <si>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</si>
  <si>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</si>
  <si>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</si>
  <si>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</si>
  <si>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</si>
  <si>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</si>
  <si>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</si>
  <si>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</si>
  <si>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</si>
  <si>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</si>
  <si>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</si>
  <si>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</si>
  <si>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</si>
  <si>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</si>
  <si>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</si>
  <si>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</si>
  <si>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</si>
  <si>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</si>
  <si>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</si>
  <si>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</si>
  <si>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</si>
  <si>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</si>
  <si>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</si>
  <si>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</si>
  <si>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</si>
  <si>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</si>
  <si>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</si>
  <si>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</si>
  <si>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</si>
  <si>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</si>
  <si>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</si>
  <si>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</si>
  <si>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</si>
  <si>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</si>
  <si>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</si>
  <si>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</si>
  <si>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</si>
  <si>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</si>
  <si>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</si>
  <si>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</si>
  <si>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</si>
  <si>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</si>
  <si>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</si>
  <si>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</si>
  <si>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</si>
  <si>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</si>
  <si>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</si>
  <si>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</si>
  <si>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</si>
  <si>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</si>
  <si>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</si>
  <si>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</si>
  <si>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</si>
  <si>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</si>
  <si>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</si>
  <si>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</si>
  <si>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</si>
  <si>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</si>
  <si>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</si>
  <si>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</si>
  <si>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</si>
  <si>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</si>
  <si>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</si>
  <si>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</si>
  <si>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</si>
  <si>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</si>
  <si>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</si>
  <si>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</si>
  <si>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</si>
  <si>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</si>
  <si>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</si>
  <si>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</si>
  <si>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</si>
  <si>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</si>
  <si>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</si>
  <si>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</si>
  <si>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</si>
  <si>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</si>
  <si>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</si>
  <si>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</si>
  <si>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</si>
  <si>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</si>
  <si>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</si>
  <si>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</si>
  <si>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</si>
  <si>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</si>
  <si>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</si>
  <si>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</si>
  <si>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</si>
  <si>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</si>
  <si>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</si>
  <si>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</si>
  <si>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</si>
  <si>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</si>
  <si>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</si>
  <si>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</si>
  <si>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</si>
  <si>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</si>
  <si>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</si>
  <si>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</si>
  <si>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</si>
  <si>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</si>
  <si>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</si>
  <si>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</si>
  <si>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</si>
  <si>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</si>
  <si>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</si>
  <si>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</si>
  <si>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</si>
  <si>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</si>
  <si>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</si>
  <si>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</si>
  <si>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</si>
  <si>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</si>
  <si>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</si>
  <si>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</si>
  <si>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</si>
  <si>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</si>
  <si>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</si>
  <si>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</si>
  <si>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</si>
  <si>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</si>
  <si>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</si>
  <si>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</si>
  <si>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</si>
  <si>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</si>
  <si>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</si>
  <si>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</si>
  <si>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</si>
  <si>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</si>
  <si>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</si>
  <si>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</si>
  <si>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</si>
  <si>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</si>
  <si>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</si>
  <si>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</si>
  <si>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</si>
  <si>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</si>
  <si>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</si>
  <si>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</si>
  <si>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</si>
  <si>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</si>
  <si>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</si>
  <si>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</si>
  <si>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</si>
  <si>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</si>
  <si>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</si>
  <si>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</si>
  <si>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</si>
  <si>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</si>
  <si>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</si>
  <si>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</si>
  <si>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</si>
  <si>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</si>
  <si>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</si>
  <si>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</si>
  <si>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</si>
  <si>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</si>
  <si>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</si>
  <si>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</si>
  <si>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</si>
  <si>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</si>
  <si>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</si>
  <si>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</si>
  <si>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</si>
  <si>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</si>
  <si>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</si>
  <si>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</si>
  <si>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</si>
  <si>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</si>
  <si>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</si>
  <si>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</si>
  <si>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</si>
  <si>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</si>
  <si>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</si>
  <si>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</si>
  <si>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</si>
  <si>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</si>
  <si>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</si>
  <si>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</si>
  <si>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</si>
  <si>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</si>
  <si>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</si>
  <si>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</si>
  <si>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</si>
  <si>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</si>
  <si>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</si>
  <si>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</si>
  <si>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</si>
  <si>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</si>
  <si>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</si>
  <si>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</si>
  <si>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</si>
  <si>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</si>
  <si>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</si>
  <si>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</si>
  <si>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</si>
  <si>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</si>
  <si>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</si>
  <si>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</si>
  <si>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</si>
  <si>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</si>
  <si>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</si>
  <si>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</si>
  <si>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</si>
  <si>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</si>
  <si>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</si>
  <si>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</si>
  <si>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</si>
  <si>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</si>
  <si>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</si>
  <si>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</si>
  <si>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</si>
  <si>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</si>
  <si>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</si>
  <si>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</si>
  <si>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</si>
  <si>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</si>
  <si>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</si>
  <si>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</si>
  <si>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</si>
  <si>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</si>
  <si>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</si>
  <si>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</si>
  <si>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</si>
  <si>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</si>
  <si>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</si>
  <si>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</si>
  <si>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</si>
  <si>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</si>
  <si>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</si>
  <si>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</si>
  <si>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</si>
  <si>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</si>
  <si>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</si>
  <si>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</si>
  <si>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</si>
  <si>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</si>
  <si>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</si>
  <si>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</si>
  <si>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</si>
  <si>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</si>
  <si>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</si>
  <si>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</si>
  <si>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</si>
  <si>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</si>
  <si>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</si>
  <si>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</si>
  <si>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</si>
  <si>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</si>
  <si>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</si>
  <si>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</si>
  <si>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</si>
  <si>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</si>
  <si>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</si>
  <si>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</si>
  <si>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</si>
  <si>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</si>
  <si>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</si>
  <si>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</si>
  <si>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</si>
  <si>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</si>
  <si>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</si>
  <si>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</si>
  <si>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</si>
  <si>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</si>
  <si>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</si>
  <si>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</si>
  <si>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</si>
  <si>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</si>
  <si>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</si>
  <si>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</si>
  <si>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</si>
  <si>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</si>
  <si>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</si>
  <si>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</si>
  <si>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</si>
  <si>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</si>
  <si>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</si>
  <si>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</si>
  <si>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</si>
  <si>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</si>
  <si>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</si>
  <si>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</si>
  <si>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</si>
  <si>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</si>
  <si>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</si>
  <si>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</si>
  <si>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</si>
  <si>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</si>
  <si>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</si>
  <si>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</si>
  <si>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</si>
  <si>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</si>
  <si>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</si>
  <si>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</si>
  <si>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</si>
  <si>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</si>
  <si>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</si>
  <si>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</si>
  <si>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</si>
  <si>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</si>
  <si>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</si>
  <si>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</si>
  <si>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</si>
  <si>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</si>
  <si>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</si>
  <si>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</si>
  <si>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</si>
  <si>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</si>
  <si>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</si>
  <si>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</si>
  <si>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</si>
  <si>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</si>
  <si>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</si>
  <si>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</si>
  <si>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</si>
  <si>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</si>
  <si>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</si>
  <si>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</si>
  <si>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</si>
  <si>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</si>
  <si>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</si>
  <si>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</si>
  <si>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</si>
  <si>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</si>
  <si>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</si>
  <si>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</si>
  <si>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</si>
  <si>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</si>
  <si>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</si>
  <si>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</si>
  <si>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</si>
  <si>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</si>
  <si>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</si>
  <si>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</si>
  <si>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</si>
  <si>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</si>
  <si>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</si>
  <si>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</si>
  <si>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</si>
  <si>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</si>
  <si>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</si>
  <si>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</si>
  <si>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</si>
  <si>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</si>
  <si>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</si>
  <si>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</si>
  <si>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</si>
  <si>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</si>
  <si>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</si>
  <si>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</si>
  <si>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</si>
  <si>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</si>
  <si>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</si>
  <si>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</si>
  <si>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</si>
  <si>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</si>
  <si>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</si>
  <si>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</si>
  <si>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</si>
  <si>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</si>
  <si>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</si>
  <si>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</si>
  <si>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</si>
  <si>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</si>
  <si>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</si>
  <si>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</si>
  <si>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</si>
  <si>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</si>
  <si>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</si>
  <si>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</si>
  <si>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</si>
  <si>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</si>
  <si>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</si>
  <si>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</si>
  <si>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</si>
  <si>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</si>
  <si>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</si>
  <si>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</si>
  <si>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</si>
  <si>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</si>
  <si>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</si>
  <si>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</si>
  <si>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</si>
  <si>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</si>
  <si>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</si>
  <si>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</si>
  <si>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</si>
  <si>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</si>
  <si>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</si>
  <si>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</si>
  <si>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</si>
  <si>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</si>
  <si>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</si>
  <si>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</si>
  <si>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</si>
  <si>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</si>
  <si>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</si>
  <si>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</si>
  <si>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</si>
  <si>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</si>
  <si>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</si>
  <si>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</si>
  <si>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</si>
  <si>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</si>
  <si>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</si>
  <si>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</si>
  <si>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</si>
  <si>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</si>
  <si>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</si>
  <si>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</si>
  <si>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</si>
  <si>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</si>
  <si>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</si>
  <si>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</si>
  <si>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</si>
  <si>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</si>
  <si>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</si>
  <si>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</si>
  <si>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</si>
  <si>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</si>
  <si>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</si>
  <si>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</si>
  <si>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</si>
  <si>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</si>
  <si>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</si>
  <si>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</si>
  <si>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</si>
  <si>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</si>
  <si>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</si>
  <si>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</si>
  <si>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</si>
  <si>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</si>
  <si>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</si>
  <si>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</si>
  <si>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</si>
  <si>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</si>
  <si>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</si>
  <si>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</si>
  <si>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</si>
  <si>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</si>
  <si>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</si>
  <si>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</si>
  <si>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</si>
  <si>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</si>
  <si>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</si>
  <si>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</si>
  <si>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</si>
  <si>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</si>
  <si>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</si>
  <si>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</si>
  <si>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</si>
  <si>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</si>
  <si>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</si>
  <si>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</si>
  <si>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</si>
  <si>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</si>
  <si>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</si>
  <si>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</si>
  <si>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</si>
  <si>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</si>
  <si>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</si>
  <si>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</si>
  <si>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</si>
  <si>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</si>
  <si>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</si>
  <si>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</si>
  <si>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</si>
  <si>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</si>
  <si>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</si>
  <si>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</si>
  <si>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</si>
  <si>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</si>
  <si>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</si>
  <si>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</si>
  <si>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</si>
  <si>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</si>
  <si>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</si>
  <si>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</si>
  <si>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</si>
  <si>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</si>
  <si>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</si>
  <si>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</si>
  <si>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</si>
  <si>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</si>
  <si>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</si>
  <si>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</si>
  <si>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</si>
  <si>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</si>
  <si>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</si>
  <si>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</si>
  <si>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</si>
  <si>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</si>
  <si>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</si>
  <si>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</si>
  <si>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</si>
  <si>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</si>
  <si>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</si>
  <si>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</si>
  <si>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</si>
  <si>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</si>
  <si>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</si>
  <si>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</si>
  <si>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</si>
  <si>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</si>
  <si>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</si>
  <si>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</si>
  <si>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</si>
  <si>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</si>
  <si>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</si>
  <si>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</si>
  <si>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</si>
  <si>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</si>
  <si>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</si>
  <si>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</si>
  <si>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</si>
  <si>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</si>
  <si>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</si>
  <si>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</si>
  <si>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</si>
  <si>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</si>
  <si>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</si>
  <si>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</si>
  <si>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</si>
  <si>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</si>
  <si>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</si>
  <si>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</si>
  <si>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</si>
  <si>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</si>
  <si>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</si>
  <si>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</si>
  <si>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</si>
  <si>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</si>
  <si>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</si>
  <si>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</si>
  <si>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</si>
  <si>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</si>
  <si>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</si>
  <si>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</si>
  <si>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</si>
  <si>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</si>
  <si>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</si>
  <si>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</si>
  <si>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</si>
  <si>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</si>
  <si>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</si>
  <si>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</si>
  <si>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</si>
  <si>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</si>
  <si>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</si>
  <si>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</si>
  <si>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</si>
  <si>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</si>
  <si>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</si>
  <si>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</si>
  <si>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</si>
  <si>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</si>
  <si>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</si>
  <si>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</si>
  <si>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</si>
  <si>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</si>
  <si>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</si>
  <si>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</si>
  <si>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</si>
  <si>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</si>
  <si>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</si>
  <si>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</si>
  <si>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</si>
  <si>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</si>
  <si>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</si>
  <si>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</si>
  <si>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</si>
  <si>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</si>
  <si>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</si>
  <si>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</si>
  <si>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</si>
  <si>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</si>
  <si>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</si>
  <si>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</si>
  <si>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</si>
  <si>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</si>
  <si>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</si>
  <si>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</si>
  <si>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</si>
  <si>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</si>
  <si>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</si>
  <si>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</si>
  <si>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</si>
  <si>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</si>
  <si>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</si>
  <si>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</si>
  <si>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</si>
  <si>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</si>
  <si>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</si>
  <si>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</si>
  <si>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</si>
  <si>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</si>
  <si>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</si>
  <si>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</si>
  <si>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</si>
  <si>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</si>
  <si>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</si>
  <si>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</si>
  <si>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</si>
  <si>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</si>
  <si>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</si>
  <si>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</si>
  <si>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</si>
  <si>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</si>
  <si>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</si>
  <si>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</si>
  <si>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</si>
  <si>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</si>
  <si>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</si>
  <si>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</si>
  <si>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</si>
  <si>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</si>
  <si>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</si>
  <si>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</si>
  <si>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</si>
  <si>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</si>
  <si>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</si>
  <si>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</si>
  <si>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</si>
  <si>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</si>
  <si>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</si>
  <si>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</si>
  <si>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</si>
  <si>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</si>
  <si>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</si>
  <si>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</si>
  <si>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</si>
  <si>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</si>
  <si>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</si>
  <si>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</si>
  <si>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</si>
  <si>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</si>
  <si>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</si>
  <si>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</si>
  <si>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</si>
  <si>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</si>
  <si>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</si>
  <si>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</si>
  <si>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</si>
  <si>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</si>
  <si>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</si>
  <si>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</si>
  <si>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</si>
  <si>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</si>
  <si>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</si>
  <si>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</si>
  <si>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</si>
  <si>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</si>
  <si>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</si>
  <si>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</si>
  <si>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</si>
  <si>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</si>
  <si>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</si>
  <si>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</si>
  <si>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</si>
  <si>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</si>
  <si>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</si>
  <si>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</si>
  <si>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</si>
  <si>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</si>
  <si>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</si>
  <si>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</si>
  <si>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</si>
  <si>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</si>
  <si>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</si>
  <si>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</si>
  <si>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</si>
  <si>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</si>
  <si>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</si>
  <si>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</si>
  <si>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</si>
  <si>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</si>
  <si>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</si>
  <si>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</si>
  <si>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</si>
  <si>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</si>
  <si>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</si>
  <si>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</si>
  <si>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</si>
  <si>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</si>
  <si>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</si>
  <si>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</si>
  <si>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</si>
  <si>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</si>
  <si>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</si>
  <si>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</si>
  <si>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</si>
  <si>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</si>
  <si>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</si>
  <si>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</si>
  <si>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</si>
  <si>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</si>
  <si>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</si>
  <si>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</si>
  <si>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</si>
  <si>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</si>
  <si>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</si>
  <si>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</si>
  <si>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</si>
  <si>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</si>
  <si>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</si>
  <si>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</si>
  <si>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</si>
  <si>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</si>
  <si>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</si>
  <si>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</si>
  <si>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</si>
  <si>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</si>
  <si>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</si>
  <si>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</si>
  <si>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</si>
  <si>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</si>
  <si>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</si>
  <si>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</si>
  <si>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</si>
  <si>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</si>
  <si>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</si>
  <si>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</si>
  <si>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</si>
  <si>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</si>
  <si>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</si>
  <si>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</si>
  <si>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</si>
  <si>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</si>
  <si>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</si>
  <si>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</si>
  <si>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</si>
  <si>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</si>
  <si>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</si>
  <si>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</si>
  <si>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</si>
  <si>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</si>
  <si>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</si>
  <si>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</si>
  <si>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</si>
  <si>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</si>
  <si>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</si>
  <si>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</si>
  <si>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</si>
  <si>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</si>
  <si>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</si>
  <si>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</si>
  <si>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</si>
  <si>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</si>
  <si>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</si>
  <si>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</si>
  <si>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</si>
  <si>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</si>
  <si>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</si>
  <si>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</si>
  <si>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</si>
  <si>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</si>
  <si>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</si>
  <si>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</si>
  <si>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</si>
  <si>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</si>
  <si>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</si>
  <si>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</si>
  <si>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</si>
  <si>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</si>
  <si>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</si>
  <si>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</si>
  <si>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</si>
  <si>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</si>
  <si>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</si>
  <si>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</si>
  <si>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</si>
  <si>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</si>
  <si>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</si>
  <si>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</si>
  <si>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</si>
  <si>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</si>
  <si>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</si>
  <si>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</si>
  <si>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</si>
  <si>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</si>
  <si>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</si>
  <si>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</si>
  <si>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</si>
  <si>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</si>
  <si>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</si>
  <si>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</si>
  <si>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</si>
  <si>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</si>
  <si>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</si>
  <si>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</si>
  <si>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</si>
  <si>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</si>
  <si>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</si>
  <si>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</si>
  <si>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</si>
  <si>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</si>
  <si>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</si>
  <si>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</si>
  <si>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</si>
  <si>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</si>
  <si>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</si>
  <si>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</si>
  <si>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</si>
  <si>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</si>
  <si>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</si>
  <si>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</si>
  <si>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</si>
  <si>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</si>
  <si>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</si>
  <si>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</si>
  <si>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</si>
  <si>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</si>
  <si>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</si>
  <si>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</si>
  <si>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</si>
  <si>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</si>
  <si>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</si>
  <si>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</si>
  <si>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</si>
  <si>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</si>
  <si>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</si>
  <si>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</si>
  <si>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</si>
  <si>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</si>
  <si>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</si>
  <si>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</si>
  <si>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</si>
  <si>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</si>
  <si>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</si>
  <si>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</si>
  <si>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</si>
  <si>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</si>
  <si>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</si>
  <si>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</si>
  <si>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</si>
  <si>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</si>
  <si>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</si>
  <si>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</si>
  <si>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</si>
  <si>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</si>
  <si>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</si>
  <si>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</si>
  <si>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</si>
  <si>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</si>
  <si>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</si>
  <si>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</si>
  <si>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</si>
  <si>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</si>
  <si>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</si>
  <si>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</si>
  <si>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</si>
  <si>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</si>
  <si>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</si>
  <si>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</si>
  <si>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</si>
  <si>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</si>
  <si>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</si>
  <si>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</si>
  <si>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</si>
  <si>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</si>
  <si>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</si>
  <si>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</si>
  <si>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</si>
  <si>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</si>
  <si>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</si>
  <si>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</si>
  <si>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</si>
  <si>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</si>
  <si>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</si>
  <si>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</si>
  <si>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</si>
  <si>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</si>
  <si>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</si>
  <si>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</si>
  <si>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</si>
  <si>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</si>
  <si>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</si>
  <si>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</si>
  <si>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</si>
  <si>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</si>
  <si>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</si>
  <si>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</si>
  <si>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</si>
  <si>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</si>
  <si>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</si>
  <si>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</si>
  <si>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</si>
  <si>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</si>
  <si>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</si>
  <si>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</si>
  <si>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</si>
  <si>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</si>
  <si>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</si>
  <si>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</si>
  <si>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</si>
  <si>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</si>
  <si>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</si>
  <si>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</si>
  <si>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</si>
  <si>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</si>
  <si>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</si>
  <si>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</si>
  <si>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</si>
  <si>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</si>
  <si>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</si>
  <si>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</si>
  <si>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</si>
  <si>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</si>
  <si>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</si>
  <si>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</si>
  <si>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</si>
  <si>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</si>
  <si>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</si>
  <si>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</si>
  <si>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</si>
  <si>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</si>
  <si>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</si>
  <si>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</si>
  <si>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</si>
  <si>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</si>
  <si>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</si>
  <si>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</si>
  <si>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</si>
  <si>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</si>
  <si>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</si>
  <si>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</si>
  <si>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</si>
  <si>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</si>
  <si>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</si>
  <si>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</si>
  <si>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</si>
  <si>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</si>
  <si>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</si>
  <si>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</si>
  <si>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</si>
  <si>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</si>
  <si>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</si>
  <si>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</si>
  <si>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</si>
  <si>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</si>
  <si>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</si>
  <si>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</si>
  <si>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</si>
  <si>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</si>
  <si>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</si>
  <si>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</si>
  <si>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</si>
  <si>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</si>
  <si>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</si>
  <si>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</si>
  <si>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</si>
  <si>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</si>
  <si>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</si>
  <si>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</si>
  <si>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</si>
  <si>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</si>
  <si>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</si>
  <si>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</si>
  <si>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</si>
  <si>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</si>
  <si>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</si>
  <si>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</si>
  <si>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</si>
  <si>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</si>
  <si>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</si>
  <si>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</si>
  <si>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</si>
  <si>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</si>
  <si>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</si>
  <si>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</si>
  <si>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</si>
  <si>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</si>
  <si>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</si>
  <si>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</si>
  <si>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</si>
  <si>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</si>
  <si>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</si>
  <si>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</si>
  <si>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</si>
  <si>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</si>
  <si>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</si>
  <si>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</si>
  <si>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</si>
  <si>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</si>
  <si>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</si>
  <si>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</si>
  <si>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</si>
  <si>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</si>
  <si>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</si>
  <si>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</si>
  <si>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</si>
  <si>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</si>
  <si>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</si>
  <si>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</si>
  <si>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</si>
  <si>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</si>
  <si>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</si>
  <si>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</si>
  <si>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</si>
  <si>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</si>
  <si>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</si>
  <si>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</si>
  <si>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</si>
  <si>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</si>
  <si>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</si>
  <si>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</si>
  <si>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</si>
  <si>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</si>
  <si>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</si>
  <si>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</si>
  <si>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</si>
  <si>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</si>
  <si>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</si>
  <si>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</si>
  <si>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</si>
  <si>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</si>
  <si>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</si>
  <si>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</si>
  <si>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</si>
  <si>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</si>
  <si>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</si>
  <si>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</si>
  <si>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</si>
  <si>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</si>
  <si>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</si>
  <si>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</si>
  <si>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</si>
  <si>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</si>
  <si>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</si>
  <si>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</si>
  <si>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</si>
  <si>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</si>
  <si>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</si>
  <si>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</si>
  <si>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</si>
  <si>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</si>
  <si>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</si>
  <si>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</si>
  <si>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</si>
  <si>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</si>
  <si>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</si>
  <si>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</si>
  <si>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</si>
  <si>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</si>
  <si>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</si>
  <si>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</si>
  <si>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</si>
  <si>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</si>
  <si>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</si>
  <si>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</si>
  <si>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</si>
  <si>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</si>
  <si>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</si>
  <si>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</si>
  <si>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</si>
  <si>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</si>
  <si>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</si>
  <si>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</si>
  <si>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</si>
  <si>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</si>
  <si>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</si>
  <si>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</si>
  <si>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</si>
  <si>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</si>
  <si>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</si>
  <si>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</si>
  <si>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</si>
  <si>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</si>
  <si>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</si>
  <si>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</si>
  <si>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</si>
  <si>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</si>
  <si>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</si>
  <si>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</si>
  <si>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</si>
  <si>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</si>
  <si>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</si>
  <si>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</si>
  <si>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</si>
  <si>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</si>
  <si>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</si>
  <si>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</si>
  <si>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</si>
  <si>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</si>
  <si>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</si>
  <si>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</si>
  <si>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</si>
  <si>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</si>
  <si>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</si>
  <si>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</si>
  <si>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</si>
  <si>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</si>
  <si>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</si>
  <si>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</si>
  <si>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</si>
  <si>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</si>
  <si>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</si>
  <si>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</si>
  <si>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</si>
  <si>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</si>
  <si>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</si>
  <si>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</si>
  <si>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</si>
  <si>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</si>
  <si>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</si>
  <si>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</si>
  <si>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</si>
  <si>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</si>
  <si>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</si>
  <si>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</si>
  <si>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</si>
  <si>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</si>
  <si>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</si>
  <si>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</si>
  <si>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</si>
  <si>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</si>
  <si>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</si>
  <si>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</si>
  <si>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</si>
  <si>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</si>
  <si>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</si>
  <si>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</si>
  <si>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</si>
  <si>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</si>
  <si>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</si>
  <si>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</si>
  <si>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</si>
  <si>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</si>
  <si>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</si>
  <si>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</si>
  <si>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</si>
  <si>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</si>
  <si>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</si>
  <si>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</si>
  <si>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</si>
  <si>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</si>
  <si>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</si>
  <si>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</si>
  <si>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</si>
  <si>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</si>
  <si>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</si>
  <si>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</si>
  <si>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</si>
  <si>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</si>
  <si>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</si>
  <si>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</si>
  <si>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</si>
  <si>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</si>
  <si>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</si>
  <si>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</si>
  <si>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</si>
  <si>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</si>
  <si>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</si>
  <si>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</si>
  <si>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</si>
  <si>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</si>
  <si>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</si>
  <si>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</si>
  <si>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</si>
  <si>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</si>
  <si>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</si>
  <si>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</si>
  <si>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</si>
  <si>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</si>
  <si>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</si>
  <si>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</si>
  <si>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</si>
  <si>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</si>
  <si>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</si>
  <si>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</si>
  <si>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</si>
  <si>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</si>
  <si>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</si>
  <si>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</si>
  <si>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</si>
  <si>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</si>
  <si>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</si>
  <si>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</si>
  <si>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</si>
  <si>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</si>
  <si>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</si>
  <si>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</si>
  <si>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</si>
  <si>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</si>
  <si>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</si>
  <si>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</si>
  <si>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</si>
  <si>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</si>
  <si>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</si>
  <si>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</si>
  <si>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</si>
  <si>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</si>
  <si>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</si>
  <si>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</si>
  <si>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</si>
  <si>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</si>
  <si>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</si>
  <si>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</si>
  <si>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</si>
  <si>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</si>
  <si>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</si>
  <si>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</si>
  <si>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</si>
  <si>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</si>
  <si>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</si>
  <si>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</si>
  <si>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</si>
  <si>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</si>
  <si>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</si>
  <si>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</si>
  <si>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</si>
  <si>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</si>
  <si>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</si>
  <si>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</si>
  <si>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</si>
  <si>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</si>
  <si>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</si>
  <si>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</si>
  <si>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</si>
  <si>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</si>
  <si>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</si>
  <si>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</si>
  <si>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</si>
  <si>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</si>
  <si>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</si>
  <si>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</si>
  <si>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</si>
  <si>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</si>
  <si>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</si>
  <si>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</si>
  <si>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</si>
  <si>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</si>
  <si>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</si>
  <si>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</si>
  <si>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</si>
  <si>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</si>
  <si>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</si>
  <si>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</si>
  <si>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</si>
  <si>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</si>
  <si>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</si>
  <si>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</si>
  <si>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</si>
  <si>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</si>
  <si>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</si>
  <si>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</si>
  <si>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</si>
  <si>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</si>
  <si>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</si>
  <si>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</si>
  <si>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</si>
  <si>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</si>
  <si>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</si>
  <si>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</si>
  <si>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</si>
  <si>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</si>
  <si>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</si>
  <si>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</si>
  <si>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</si>
  <si>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</si>
  <si>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</si>
  <si>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</si>
  <si>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</si>
  <si>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</si>
  <si>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</si>
  <si>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</si>
  <si>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</si>
  <si>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</si>
  <si>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</si>
  <si>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</si>
  <si>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</si>
  <si>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</si>
  <si>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</si>
  <si>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</si>
  <si>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</si>
  <si>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</si>
  <si>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</si>
  <si>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</si>
  <si>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</si>
  <si>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</si>
  <si>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</si>
  <si>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</si>
  <si>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</si>
  <si>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</si>
  <si>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</si>
  <si>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</si>
  <si>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</si>
  <si>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</si>
  <si>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</si>
  <si>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</si>
  <si>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</si>
  <si>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</si>
  <si>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</si>
  <si>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</si>
  <si>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</si>
  <si>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</si>
  <si>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</si>
  <si>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</si>
  <si>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</si>
  <si>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</si>
  <si>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</si>
  <si>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</si>
  <si>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</si>
  <si>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</si>
  <si>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</si>
  <si>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</si>
  <si>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</si>
  <si>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</si>
  <si>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</si>
  <si>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</si>
  <si>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</si>
  <si>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</si>
  <si>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</si>
  <si>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</si>
  <si>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</si>
  <si>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</si>
  <si>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</si>
  <si>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</si>
  <si>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</si>
  <si>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</si>
  <si>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</si>
  <si>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</si>
  <si>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</si>
  <si>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</si>
  <si>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</si>
  <si>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</si>
  <si>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</si>
  <si>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</si>
  <si>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</si>
  <si>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</si>
  <si>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</si>
  <si>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</si>
  <si>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</si>
  <si>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</si>
  <si>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</si>
  <si>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</si>
  <si>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</si>
  <si>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</si>
  <si>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</si>
  <si>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</si>
  <si>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</si>
  <si>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</si>
  <si>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</si>
  <si>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</si>
  <si>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</si>
  <si>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</si>
  <si>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</si>
  <si>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</si>
  <si>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</si>
  <si>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</si>
  <si>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</si>
  <si>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</si>
  <si>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</si>
  <si>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</si>
  <si>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</si>
  <si>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</si>
  <si>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</si>
  <si>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</si>
  <si>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</si>
  <si>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</si>
  <si>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</si>
  <si>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</si>
  <si>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</si>
  <si>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</si>
  <si>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</si>
  <si>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</si>
  <si>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</si>
  <si>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</si>
  <si>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</si>
  <si>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</si>
  <si>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</si>
  <si>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</si>
  <si>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</si>
  <si>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</si>
  <si>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</si>
  <si>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</si>
  <si>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</si>
  <si>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</si>
  <si>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</si>
  <si>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</si>
  <si>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</si>
  <si>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</si>
  <si>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</si>
  <si>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</si>
  <si>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</si>
  <si>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</si>
  <si>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</si>
  <si>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</si>
  <si>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</si>
  <si>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</si>
  <si>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</si>
  <si>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</si>
  <si>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</si>
  <si>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</si>
  <si>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</si>
  <si>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</si>
  <si>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</si>
  <si>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</si>
  <si>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</si>
  <si>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</si>
  <si>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</si>
  <si>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</si>
  <si>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</si>
  <si>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</si>
  <si>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</si>
  <si>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</si>
  <si>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</si>
  <si>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</si>
  <si>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</si>
  <si>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</si>
  <si>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</si>
  <si>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</si>
  <si>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</si>
  <si>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</si>
  <si>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</si>
  <si>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</si>
  <si>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</si>
  <si>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</si>
  <si>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</si>
  <si>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</si>
  <si>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</si>
  <si>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</si>
  <si>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</si>
  <si>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</si>
  <si>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</si>
  <si>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</si>
  <si>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</si>
  <si>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</si>
  <si>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</si>
  <si>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</si>
  <si>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</si>
  <si>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</si>
  <si>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</si>
  <si>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</si>
  <si>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</si>
  <si>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</si>
  <si>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</si>
  <si>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</si>
  <si>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</si>
  <si>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</si>
  <si>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</si>
  <si>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</si>
  <si>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</si>
  <si>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</si>
  <si>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</si>
  <si>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</si>
  <si>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</si>
  <si>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</si>
  <si>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</si>
  <si>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</si>
  <si>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</si>
  <si>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</si>
  <si>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</si>
  <si>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</si>
  <si>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</si>
  <si>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</si>
  <si>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</si>
  <si>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</si>
  <si>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</si>
  <si>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</si>
  <si>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</si>
  <si>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</si>
  <si>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</si>
  <si>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</si>
  <si>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</si>
  <si>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</si>
  <si>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</si>
  <si>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</si>
  <si>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</si>
  <si>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</si>
  <si>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</si>
  <si>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</si>
  <si>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</si>
  <si>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</si>
  <si>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</si>
  <si>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</si>
  <si>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</si>
  <si>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</si>
  <si>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</si>
  <si>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</si>
  <si>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</si>
  <si>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</si>
  <si>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</si>
  <si>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</si>
  <si>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</si>
  <si>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</si>
  <si>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</si>
  <si>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</si>
  <si>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</si>
  <si>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</si>
  <si>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</si>
  <si>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</si>
  <si>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</si>
  <si>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</si>
  <si>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</si>
  <si>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</si>
  <si>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</si>
  <si>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</si>
  <si>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</si>
  <si>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</si>
  <si>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</si>
  <si>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</si>
  <si>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</si>
  <si>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</si>
  <si>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</si>
  <si>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</si>
  <si>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</si>
  <si>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</si>
  <si>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</si>
  <si>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</si>
  <si>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</si>
  <si>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</si>
  <si>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</si>
  <si>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</si>
  <si>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</si>
  <si>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</si>
  <si>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</si>
  <si>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</si>
  <si>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</si>
  <si>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</si>
  <si>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</si>
  <si>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</si>
  <si>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</si>
  <si>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</si>
  <si>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</si>
  <si>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</si>
  <si>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</si>
  <si>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</si>
  <si>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</si>
  <si>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</si>
  <si>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</si>
  <si>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</si>
  <si>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</si>
  <si>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</si>
  <si>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</si>
  <si>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</si>
  <si>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</si>
  <si>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</si>
  <si>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</si>
  <si>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</si>
  <si>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</si>
  <si>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</si>
  <si>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</si>
  <si>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</si>
  <si>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</si>
  <si>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</si>
  <si>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</si>
  <si>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</si>
  <si>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</si>
  <si>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</si>
  <si>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</si>
  <si>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</si>
  <si>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</si>
  <si>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</si>
  <si>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</si>
  <si>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</si>
  <si>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</si>
  <si>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</si>
  <si>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</si>
  <si>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</si>
  <si>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</si>
  <si>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</si>
  <si>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</si>
  <si>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</si>
  <si>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</si>
  <si>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</si>
  <si>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</si>
  <si>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</si>
  <si>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</si>
  <si>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</si>
  <si>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</si>
  <si>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</si>
  <si>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</si>
  <si>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</si>
  <si>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</si>
  <si>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</si>
  <si>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</si>
  <si>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</si>
  <si>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</si>
  <si>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</si>
  <si>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</si>
  <si>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</si>
  <si>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</si>
  <si>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</si>
  <si>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</si>
  <si>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</si>
  <si>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</si>
  <si>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</si>
  <si>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</si>
  <si>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</si>
  <si>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</si>
  <si>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</si>
  <si>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</si>
  <si>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</si>
  <si>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</si>
  <si>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</si>
  <si>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</si>
  <si>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</si>
  <si>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</si>
  <si>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</si>
  <si>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</si>
  <si>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</si>
  <si>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</si>
  <si>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</si>
  <si>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</si>
  <si>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</si>
  <si>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</si>
  <si>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</si>
  <si>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</si>
  <si>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</si>
  <si>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</si>
  <si>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</si>
  <si>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</si>
  <si>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</si>
  <si>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</si>
  <si>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</si>
  <si>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</si>
  <si>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</si>
  <si>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</si>
  <si>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</si>
  <si>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</si>
  <si>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</si>
  <si>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</si>
  <si>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</si>
  <si>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</si>
  <si>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</si>
  <si>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</si>
  <si>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</si>
  <si>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</si>
  <si>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</si>
  <si>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</si>
  <si>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</si>
  <si>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</si>
  <si>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</si>
  <si>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</si>
  <si>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</si>
  <si>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</si>
  <si>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</si>
  <si>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</si>
  <si>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</si>
  <si>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</si>
  <si>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</si>
  <si>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</si>
  <si>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</si>
  <si>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</si>
  <si>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</si>
  <si>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</si>
  <si>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</si>
  <si>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</si>
  <si>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</si>
  <si>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</si>
  <si>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</si>
  <si>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</si>
  <si>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</si>
  <si>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</si>
  <si>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</si>
  <si>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</si>
  <si>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</si>
  <si>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</si>
  <si>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</si>
  <si>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</si>
  <si>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</si>
  <si>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</si>
  <si>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</si>
  <si>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</si>
  <si>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</si>
  <si>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</si>
  <si>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</si>
  <si>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</si>
  <si>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</si>
  <si>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</si>
  <si>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</si>
  <si>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</si>
  <si>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</si>
  <si>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</si>
  <si>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</si>
  <si>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</si>
  <si>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</si>
  <si>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</si>
  <si>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</si>
  <si>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</si>
  <si>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</si>
  <si>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</si>
  <si>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</si>
  <si>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</si>
  <si>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</si>
  <si>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</si>
  <si>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</si>
  <si>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</si>
  <si>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</si>
  <si>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</si>
  <si>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</si>
  <si>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</si>
  <si>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</si>
  <si>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</si>
  <si>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</si>
  <si>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</si>
  <si>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</si>
  <si>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</si>
  <si>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</si>
  <si>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</si>
  <si>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</si>
  <si>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</si>
  <si>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</si>
  <si>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</si>
  <si>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</si>
  <si>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</si>
  <si>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</si>
  <si>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</si>
  <si>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</si>
  <si>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</si>
  <si>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</si>
  <si>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</si>
  <si>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</si>
  <si>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</si>
  <si>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</si>
  <si>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</si>
  <si>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</si>
  <si>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</si>
  <si>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</si>
  <si>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</si>
  <si>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</si>
  <si>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</si>
  <si>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</si>
  <si>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</si>
  <si>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</si>
  <si>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</si>
  <si>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</si>
  <si>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</si>
  <si>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</si>
  <si>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</si>
  <si>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</si>
  <si>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</si>
  <si>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</si>
  <si>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</si>
  <si>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</si>
  <si>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</si>
  <si>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</si>
  <si>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</si>
  <si>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</si>
  <si>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</si>
  <si>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</si>
  <si>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</si>
  <si>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</si>
  <si>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</si>
  <si>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</si>
  <si>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</si>
  <si>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</si>
  <si>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</si>
  <si>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</si>
  <si>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</si>
  <si>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</si>
  <si>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</si>
  <si>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</si>
  <si>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</si>
  <si>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</si>
  <si>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</si>
  <si>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</si>
  <si>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</si>
  <si>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</si>
  <si>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</si>
  <si>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</si>
  <si>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</si>
  <si>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</si>
  <si>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</si>
  <si>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</si>
  <si>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</si>
  <si>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</si>
  <si>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</si>
  <si>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</si>
  <si>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</si>
  <si>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</si>
  <si>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</si>
  <si>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</si>
  <si>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</si>
  <si>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</si>
  <si>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</si>
  <si>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</si>
  <si>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</si>
  <si>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</si>
  <si>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</si>
  <si>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</si>
  <si>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</si>
  <si>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</si>
  <si>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</si>
  <si>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</si>
  <si>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</si>
  <si>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</si>
  <si>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</si>
  <si>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</si>
  <si>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</si>
  <si>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</si>
  <si>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</si>
  <si>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</si>
  <si>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</si>
  <si>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</si>
  <si>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</si>
  <si>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</si>
  <si>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</si>
  <si>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</si>
  <si>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</si>
  <si>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</si>
  <si>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</si>
  <si>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</si>
  <si>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</si>
  <si>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</si>
  <si>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</si>
  <si>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</si>
  <si>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</si>
  <si>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</si>
  <si>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</si>
  <si>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</si>
  <si>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</si>
  <si>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</si>
  <si>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</si>
  <si>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</si>
  <si>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</si>
  <si>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</si>
  <si>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</si>
  <si>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</si>
  <si>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</si>
  <si>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</si>
  <si>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</si>
  <si>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</si>
  <si>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</si>
  <si>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</si>
  <si>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</si>
  <si>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</si>
  <si>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</si>
  <si>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</si>
  <si>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</si>
  <si>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</si>
  <si>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</si>
  <si>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</si>
  <si>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</si>
  <si>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</si>
  <si>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</si>
  <si>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</si>
  <si>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</si>
  <si>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</si>
  <si>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</si>
  <si>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</si>
  <si>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</si>
  <si>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</si>
  <si>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</si>
  <si>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</si>
  <si>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</si>
  <si>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</si>
  <si>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</si>
  <si>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</si>
  <si>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</si>
  <si>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</si>
  <si>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</si>
  <si>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</si>
  <si>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</si>
  <si>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</si>
  <si>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</si>
  <si>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</si>
  <si>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</si>
  <si>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</si>
  <si>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</si>
  <si>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</si>
  <si>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</si>
  <si>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</si>
  <si>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</si>
  <si>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</si>
  <si>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</si>
  <si>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</si>
  <si>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</si>
  <si>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</si>
  <si>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</si>
  <si>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</si>
  <si>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</si>
  <si>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</si>
  <si>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</si>
  <si>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</si>
  <si>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</si>
  <si>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</si>
  <si>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</si>
  <si>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</si>
  <si>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</si>
  <si>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</si>
  <si>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</si>
  <si>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</si>
  <si>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</si>
  <si>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</si>
  <si>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</si>
  <si>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</si>
  <si>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</si>
  <si>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</si>
  <si>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</si>
  <si>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</si>
  <si>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</si>
  <si>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</si>
  <si>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</si>
  <si>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</si>
  <si>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</si>
  <si>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</si>
  <si>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</si>
  <si>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</si>
  <si>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</si>
  <si>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</si>
  <si>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</si>
  <si>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</si>
  <si>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</si>
  <si>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</si>
  <si>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</si>
  <si>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</si>
  <si>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</si>
  <si>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</si>
  <si>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</si>
  <si>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</si>
  <si>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</si>
  <si>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</si>
  <si>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</si>
  <si>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</si>
  <si>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</si>
  <si>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</si>
  <si>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</si>
  <si>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</si>
  <si>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</si>
  <si>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</si>
  <si>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</si>
  <si>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</si>
  <si>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</si>
  <si>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</si>
  <si>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</si>
  <si>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</si>
  <si>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</si>
  <si>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</si>
  <si>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</si>
  <si>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</si>
  <si>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</si>
  <si>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</si>
  <si>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</si>
  <si>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</si>
  <si>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</si>
  <si>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</si>
  <si>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</si>
  <si>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</si>
  <si>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</si>
  <si>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</si>
  <si>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</si>
  <si>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</si>
  <si>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</si>
  <si>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</si>
  <si>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</si>
  <si>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</si>
  <si>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</si>
  <si>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</si>
  <si>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</si>
  <si>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</si>
  <si>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</si>
  <si>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</si>
  <si>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</si>
  <si>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</si>
  <si>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</si>
  <si>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</si>
  <si>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</si>
  <si>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</si>
  <si>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</si>
  <si>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</si>
  <si>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</si>
  <si>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</si>
  <si>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</si>
  <si>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</si>
  <si>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</si>
  <si>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</si>
  <si>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</si>
  <si>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</si>
  <si>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</si>
  <si>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</si>
  <si>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</si>
  <si>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</si>
  <si>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</si>
  <si>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</si>
  <si>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</si>
  <si>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</si>
  <si>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</si>
  <si>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</si>
  <si>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</si>
  <si>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</si>
  <si>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</si>
  <si>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</si>
  <si>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</si>
  <si>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</si>
  <si>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</si>
  <si>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</si>
  <si>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</si>
  <si>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</si>
  <si>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</si>
  <si>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</si>
  <si>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</si>
  <si>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</si>
  <si>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</si>
  <si>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</si>
  <si>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</si>
  <si>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</si>
  <si>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</si>
  <si>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</si>
  <si>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</si>
  <si>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</si>
  <si>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</si>
  <si>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</si>
  <si>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</si>
  <si>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</si>
  <si>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</si>
  <si>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</si>
  <si>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</si>
  <si>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</si>
  <si>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</si>
  <si>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</si>
  <si>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</si>
  <si>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</si>
  <si>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</si>
  <si>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</si>
  <si>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</si>
  <si>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</si>
  <si>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</si>
  <si>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</si>
  <si>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</si>
  <si>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</si>
  <si>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</si>
  <si>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</si>
  <si>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</si>
  <si>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</si>
  <si>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</si>
  <si>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</si>
  <si>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</si>
  <si>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</si>
  <si>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</si>
  <si>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</si>
  <si>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</si>
  <si>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</si>
  <si>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</si>
  <si>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</si>
  <si>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</si>
  <si>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</si>
  <si>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</si>
  <si>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</si>
  <si>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</si>
  <si>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</si>
  <si>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</si>
  <si>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</si>
  <si>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</si>
  <si>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</si>
  <si>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</si>
  <si>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</si>
  <si>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</si>
  <si>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</si>
  <si>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</si>
  <si>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</si>
  <si>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</si>
  <si>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</si>
  <si>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</si>
  <si>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</si>
  <si>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</si>
  <si>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</si>
  <si>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</si>
  <si>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</si>
  <si>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</si>
  <si>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</si>
  <si>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</si>
  <si>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</si>
  <si>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</si>
  <si>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</si>
  <si>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</si>
  <si>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</si>
  <si>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</si>
  <si>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</si>
  <si>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</si>
  <si>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</si>
  <si>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</si>
  <si>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</si>
  <si>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</si>
  <si>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</si>
  <si>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</si>
  <si>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</si>
  <si>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</si>
  <si>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</si>
  <si>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</si>
  <si>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</si>
  <si>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</si>
  <si>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</si>
  <si>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</si>
  <si>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</si>
  <si>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</si>
  <si>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</si>
  <si>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</si>
  <si>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</si>
  <si>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</si>
  <si>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</si>
  <si>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</si>
  <si>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</si>
  <si>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</si>
  <si>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</si>
  <si>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</si>
  <si>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</si>
  <si>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</si>
  <si>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</si>
  <si>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</si>
  <si>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</si>
  <si>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</si>
  <si>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</si>
  <si>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</si>
  <si>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</si>
  <si>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</si>
  <si>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</si>
  <si>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</si>
  <si>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</si>
  <si>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</si>
  <si>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</si>
  <si>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</si>
  <si>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</si>
  <si>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</si>
  <si>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</si>
  <si>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</si>
  <si>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</si>
  <si>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</si>
  <si>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</si>
  <si>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</si>
  <si>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</si>
  <si>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</si>
  <si>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</si>
  <si>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</si>
  <si>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</si>
  <si>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</si>
  <si>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</si>
  <si>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</si>
  <si>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</si>
  <si>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</si>
  <si>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</si>
  <si>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</si>
  <si>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</si>
  <si>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</si>
  <si>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</si>
  <si>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</si>
  <si>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</si>
  <si>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</si>
  <si>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</si>
  <si>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</si>
  <si>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</si>
  <si>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</si>
  <si>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</si>
  <si>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</si>
  <si>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</si>
  <si>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</si>
  <si>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</si>
  <si>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</si>
  <si>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</si>
  <si>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</si>
  <si>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</si>
  <si>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</si>
  <si>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</si>
  <si>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</si>
  <si>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</si>
  <si>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</si>
  <si>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</si>
  <si>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</si>
  <si>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</si>
  <si>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</si>
  <si>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</si>
  <si>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</si>
  <si>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</si>
  <si>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</si>
  <si>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</si>
  <si>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</si>
  <si>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</si>
  <si>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</si>
  <si>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</si>
  <si>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</si>
  <si>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</si>
  <si>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</si>
  <si>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</si>
  <si>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</si>
  <si>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</si>
  <si>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</si>
  <si>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</si>
  <si>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</si>
  <si>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</si>
  <si>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</si>
  <si>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</si>
  <si>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</si>
  <si>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</si>
  <si>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</si>
  <si>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</si>
  <si>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</si>
  <si>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</si>
  <si>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</si>
  <si>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</si>
  <si>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</si>
  <si>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</si>
  <si>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</si>
  <si>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</si>
  <si>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</si>
  <si>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</si>
  <si>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</si>
  <si>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</si>
  <si>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</si>
  <si>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</si>
  <si>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</si>
  <si>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</si>
  <si>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</si>
  <si>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</si>
  <si>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</si>
  <si>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</si>
  <si>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</si>
  <si>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</si>
  <si>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</si>
  <si>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</si>
  <si>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</si>
  <si>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</si>
  <si>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</si>
  <si>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</si>
  <si>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</si>
  <si>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</si>
  <si>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</si>
  <si>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</si>
  <si>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</si>
  <si>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</si>
  <si>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</si>
  <si>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</si>
  <si>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</si>
  <si>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</si>
  <si>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</si>
  <si>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</si>
  <si>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</si>
  <si>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</si>
  <si>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</si>
  <si>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</si>
  <si>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</si>
  <si>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</si>
  <si>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</si>
  <si>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</si>
  <si>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</si>
  <si>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</si>
  <si>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</si>
  <si>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</si>
  <si>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</si>
  <si>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</si>
  <si>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</si>
  <si>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</si>
  <si>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</si>
  <si>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</si>
  <si>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</si>
  <si>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</si>
  <si>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</si>
  <si>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</si>
  <si>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</si>
  <si>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</si>
  <si>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</si>
  <si>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</si>
  <si>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</si>
  <si>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</si>
  <si>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</si>
  <si>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</si>
  <si>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</si>
  <si>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</si>
  <si>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</si>
  <si>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</si>
  <si>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</si>
  <si>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</si>
  <si>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</si>
  <si>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</si>
  <si>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</si>
  <si>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</si>
  <si>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</si>
  <si>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</si>
  <si>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</si>
  <si>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</si>
  <si>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</si>
  <si>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</si>
  <si>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</si>
  <si>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</si>
  <si>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</si>
  <si>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</si>
  <si>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</si>
  <si>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</si>
  <si>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</si>
  <si>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</si>
  <si>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</si>
  <si>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</si>
  <si>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</si>
  <si>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</si>
  <si>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</si>
  <si>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</si>
  <si>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</si>
  <si>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</si>
  <si>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</si>
  <si>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</si>
  <si>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</si>
  <si>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</si>
  <si>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</si>
  <si>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</si>
  <si>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</si>
  <si>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</si>
  <si>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</si>
  <si>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</si>
  <si>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</si>
  <si>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</si>
  <si>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</si>
  <si>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</si>
  <si>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</si>
  <si>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</si>
  <si>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</si>
  <si>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</si>
  <si>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</si>
  <si>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</si>
  <si>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</si>
  <si>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</si>
  <si>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</si>
  <si>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</si>
  <si>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</si>
  <si>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</si>
  <si>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</si>
  <si>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</si>
  <si>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</si>
  <si>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</si>
  <si>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</si>
  <si>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</si>
  <si>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</si>
  <si>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</si>
  <si>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</si>
  <si>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</si>
  <si>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</si>
  <si>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</si>
  <si>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</si>
  <si>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</si>
  <si>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</si>
  <si>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</si>
  <si>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</si>
  <si>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</si>
  <si>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</si>
  <si>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</si>
  <si>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</si>
  <si>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</si>
  <si>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</si>
  <si>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</si>
  <si>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</si>
  <si>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</si>
  <si>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</si>
  <si>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</si>
  <si>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</si>
  <si>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</si>
  <si>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</si>
  <si>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</si>
  <si>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</si>
  <si>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</si>
  <si>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</si>
  <si>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</si>
  <si>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</si>
  <si>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</si>
  <si>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</si>
  <si>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</si>
  <si>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</si>
  <si>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</si>
  <si>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</si>
  <si>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</si>
  <si>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</si>
  <si>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</si>
  <si>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</si>
  <si>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</si>
  <si>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</si>
  <si>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</si>
  <si>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</si>
  <si>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</si>
  <si>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</si>
  <si>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</si>
  <si>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</si>
  <si>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</si>
  <si>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</si>
  <si>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</si>
  <si>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</si>
  <si>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</si>
  <si>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</si>
  <si>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</si>
  <si>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</si>
  <si>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</si>
  <si>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</si>
  <si>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</si>
  <si>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</si>
  <si>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</si>
  <si>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</si>
  <si>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</si>
  <si>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</si>
  <si>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</si>
  <si>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</si>
  <si>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</si>
  <si>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</si>
  <si>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</si>
  <si>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</si>
  <si>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</si>
  <si>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</si>
  <si>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</si>
  <si>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</si>
  <si>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</si>
  <si>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</si>
  <si>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</si>
  <si>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</si>
  <si>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</si>
  <si>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</si>
  <si>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</si>
  <si>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</si>
  <si>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</si>
  <si>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</si>
  <si>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</si>
  <si>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</si>
  <si>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</si>
  <si>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</si>
  <si>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</si>
  <si>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</si>
  <si>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</si>
  <si>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</si>
  <si>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</si>
  <si>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</si>
  <si>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</si>
  <si>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</si>
  <si>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</si>
  <si>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</si>
  <si>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</si>
  <si>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</si>
  <si>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</si>
  <si>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</si>
  <si>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</si>
  <si>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</si>
  <si>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</si>
  <si>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</si>
  <si>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</si>
  <si>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</si>
  <si>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</si>
  <si>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</si>
  <si>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</si>
  <si>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</si>
  <si>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</si>
  <si>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</si>
  <si>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</si>
  <si>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</si>
  <si>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</si>
  <si>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</si>
  <si>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</si>
  <si>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</si>
  <si>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</si>
  <si>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</si>
  <si>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</si>
  <si>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</si>
  <si>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</si>
  <si>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</si>
  <si>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</si>
  <si>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</si>
  <si>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</si>
  <si>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</si>
  <si>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</si>
  <si>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</si>
  <si>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</si>
  <si>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</si>
  <si>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</si>
  <si>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</si>
  <si>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</si>
  <si>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</si>
  <si>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</si>
  <si>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</si>
  <si>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</si>
  <si>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</si>
  <si>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</si>
  <si>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</si>
  <si>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</si>
  <si>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</si>
  <si>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</si>
  <si>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</si>
  <si>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</si>
  <si>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</si>
  <si>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</si>
  <si>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</si>
  <si>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</si>
  <si>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</si>
  <si>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</si>
  <si>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</si>
  <si>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</si>
  <si>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</si>
  <si>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</si>
  <si>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</si>
  <si>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</si>
  <si>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</si>
  <si>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</si>
  <si>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</si>
  <si>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</si>
  <si>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</si>
  <si>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</si>
  <si>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</si>
  <si>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</si>
  <si>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</si>
  <si>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</si>
  <si>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</si>
  <si>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</si>
  <si>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</si>
  <si>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</si>
  <si>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</si>
  <si>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</si>
  <si>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</si>
  <si>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</si>
  <si>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</si>
  <si>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</si>
  <si>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</si>
  <si>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</si>
  <si>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</si>
  <si>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</si>
  <si>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</si>
  <si>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</si>
  <si>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</si>
  <si>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</si>
  <si>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</si>
  <si>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</si>
  <si>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</si>
  <si>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</si>
  <si>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</si>
  <si>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</si>
  <si>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</si>
  <si>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</si>
  <si>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</si>
  <si>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</si>
  <si>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</si>
  <si>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</si>
  <si>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</si>
  <si>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</si>
  <si>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</si>
  <si>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</si>
  <si>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</si>
  <si>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</si>
  <si>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</si>
  <si>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</si>
  <si>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</si>
  <si>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</si>
  <si>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</si>
  <si>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</si>
  <si>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</si>
  <si>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</si>
  <si>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</si>
  <si>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</si>
  <si>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</si>
  <si>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</si>
  <si>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</si>
  <si>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</si>
  <si>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</si>
  <si>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</si>
  <si>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</si>
  <si>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</si>
  <si>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</si>
  <si>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</si>
  <si>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</si>
  <si>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</si>
  <si>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</si>
  <si>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</si>
  <si>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</si>
  <si>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</si>
  <si>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</si>
  <si>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</si>
  <si>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</si>
  <si>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</si>
  <si>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</si>
  <si>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</si>
  <si>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</si>
  <si>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</si>
  <si>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</si>
  <si>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</si>
  <si>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</si>
  <si>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</si>
  <si>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</si>
  <si>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</si>
  <si>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</si>
  <si>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</si>
  <si>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</si>
  <si>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</si>
  <si>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</si>
  <si>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</si>
  <si>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</si>
  <si>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</si>
  <si>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</si>
  <si>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</si>
  <si>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</si>
  <si>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</si>
  <si>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</si>
  <si>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</si>
  <si>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</si>
  <si>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</si>
  <si>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</si>
  <si>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</si>
  <si>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</si>
  <si>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</si>
  <si>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</si>
  <si>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</si>
  <si>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</si>
  <si>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</si>
  <si>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</si>
  <si>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</si>
  <si>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</si>
  <si>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</si>
  <si>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</si>
  <si>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</si>
  <si>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</si>
  <si>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</si>
  <si>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</si>
  <si>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</si>
  <si>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</si>
  <si>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</si>
  <si>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</si>
  <si>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</si>
  <si>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</si>
  <si>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</si>
  <si>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</si>
  <si>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</si>
  <si>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</si>
  <si>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</si>
  <si>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</si>
  <si>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</si>
  <si>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</si>
  <si>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</si>
  <si>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</si>
  <si>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</si>
  <si>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</si>
  <si>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</si>
  <si>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</si>
  <si>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</si>
  <si>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</si>
  <si>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</si>
  <si>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</si>
  <si>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</si>
  <si>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</si>
  <si>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</si>
  <si>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</si>
  <si>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</si>
  <si>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</si>
  <si>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</si>
  <si>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</si>
  <si>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</si>
  <si>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</si>
  <si>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</si>
  <si>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</si>
  <si>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</si>
  <si>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</si>
  <si>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</si>
  <si>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</si>
  <si>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</si>
  <si>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</si>
  <si>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</si>
  <si>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</si>
  <si>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</si>
  <si>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</si>
  <si>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</si>
  <si>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</si>
  <si>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</si>
  <si>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</si>
  <si>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</si>
  <si>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</si>
  <si>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</si>
  <si>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</si>
  <si>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</si>
  <si>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</si>
  <si>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</si>
  <si>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</si>
  <si>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</si>
  <si>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</si>
  <si>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</si>
  <si>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</si>
  <si>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</si>
  <si>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</si>
  <si>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</si>
  <si>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</si>
  <si>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</si>
  <si>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</si>
  <si>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</si>
  <si>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</si>
  <si>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</si>
  <si>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</si>
  <si>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</si>
  <si>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</si>
  <si>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</si>
  <si>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</si>
  <si>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</si>
  <si>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</si>
  <si>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</si>
  <si>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</si>
  <si>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</si>
  <si>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</si>
  <si>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</si>
  <si>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</si>
  <si>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</si>
  <si>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</si>
  <si>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</si>
  <si>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</si>
  <si>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</si>
  <si>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</si>
  <si>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</si>
  <si>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</si>
  <si>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</si>
  <si>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</si>
  <si>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</si>
  <si>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</si>
  <si>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</si>
  <si>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</si>
  <si>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</si>
  <si>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</si>
  <si>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</si>
  <si>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</si>
  <si>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</si>
  <si>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</si>
  <si>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</si>
  <si>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</si>
  <si>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</si>
  <si>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</si>
  <si>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</si>
  <si>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</si>
  <si>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</si>
  <si>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</si>
  <si>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</si>
  <si>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</si>
  <si>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</si>
  <si>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</si>
  <si>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</si>
  <si>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</si>
  <si>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</si>
  <si>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</si>
  <si>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</si>
  <si>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</si>
  <si>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</si>
  <si>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</si>
  <si>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</si>
  <si>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</si>
  <si>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</si>
  <si>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</si>
  <si>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</si>
  <si>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</si>
  <si>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</si>
  <si>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</si>
  <si>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</si>
  <si>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</si>
  <si>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</si>
  <si>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</si>
  <si>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</si>
  <si>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</si>
  <si>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</si>
  <si>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</si>
  <si>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</si>
  <si>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</si>
  <si>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</si>
  <si>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</si>
  <si>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</si>
  <si>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</si>
  <si>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</si>
  <si>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</si>
  <si>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</si>
  <si>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</si>
  <si>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</si>
  <si>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</si>
  <si>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</si>
  <si>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</si>
  <si>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</si>
  <si>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</si>
  <si>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</si>
  <si>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</si>
  <si>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</si>
  <si>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</si>
  <si>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</si>
  <si>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</si>
  <si>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</si>
  <si>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</si>
  <si>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</si>
  <si>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</si>
  <si>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</si>
  <si>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</si>
  <si>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</si>
  <si>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</si>
  <si>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</si>
  <si>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</si>
  <si>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</si>
  <si>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</si>
  <si>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</si>
  <si>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</si>
  <si>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</si>
  <si>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</si>
  <si>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</si>
  <si>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</si>
  <si>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</si>
  <si>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</si>
  <si>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</si>
  <si>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</si>
  <si>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</si>
  <si>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</si>
  <si>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</si>
  <si>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</si>
  <si>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</si>
  <si>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</si>
  <si>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</si>
  <si>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</si>
  <si>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</si>
  <si>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</si>
  <si>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</si>
  <si>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</si>
  <si>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</si>
  <si>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</si>
  <si>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</si>
  <si>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</si>
  <si>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</si>
  <si>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</si>
  <si>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</si>
  <si>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</si>
  <si>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</si>
  <si>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</si>
  <si>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</si>
  <si>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</si>
  <si>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</si>
  <si>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</si>
  <si>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</si>
  <si>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</si>
  <si>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</si>
  <si>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</si>
  <si>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</si>
  <si>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</si>
  <si>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</si>
  <si>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</si>
  <si>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</si>
  <si>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</si>
  <si>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</si>
  <si>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</si>
  <si>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</si>
  <si>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</si>
  <si>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</si>
  <si>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</si>
  <si>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</si>
  <si>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</si>
  <si>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</si>
  <si>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</si>
  <si>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</si>
  <si>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</si>
  <si>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</si>
  <si>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</si>
  <si>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</si>
  <si>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</si>
  <si>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</si>
  <si>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</si>
  <si>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</si>
  <si>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</si>
  <si>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</si>
  <si>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</si>
  <si>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</si>
  <si>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</si>
  <si>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</si>
  <si>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</si>
  <si>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</si>
  <si>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</si>
  <si>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</si>
  <si>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</si>
  <si>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</si>
  <si>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</si>
  <si>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</si>
  <si>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</si>
  <si>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</si>
  <si>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</si>
  <si>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</si>
  <si>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</si>
  <si>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</si>
  <si>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</si>
  <si>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</si>
  <si>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</si>
  <si>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</si>
  <si>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</si>
  <si>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</si>
  <si>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</si>
  <si>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</si>
  <si>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</si>
  <si>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</si>
  <si>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</si>
  <si>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</si>
  <si>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</si>
  <si>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</si>
  <si>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</si>
  <si>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</si>
  <si>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</si>
  <si>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</si>
  <si>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</si>
  <si>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</si>
  <si>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</si>
  <si>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</si>
  <si>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</si>
  <si>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</si>
  <si>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</si>
  <si>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</si>
  <si>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</si>
  <si>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</si>
  <si>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</si>
  <si>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</si>
  <si>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</si>
  <si>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</si>
  <si>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</si>
  <si>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</si>
  <si>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</si>
  <si>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</si>
  <si>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</si>
  <si>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</si>
  <si>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</si>
  <si>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</si>
  <si>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</si>
  <si>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</si>
  <si>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</si>
  <si>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</si>
  <si>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</si>
  <si>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</si>
  <si>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</si>
  <si>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</si>
  <si>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</si>
  <si>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</si>
  <si>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</si>
  <si>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</si>
  <si>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</si>
  <si>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</si>
  <si>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</si>
  <si>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</si>
  <si>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</si>
  <si>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</si>
  <si>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</si>
  <si>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</si>
  <si>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</si>
  <si>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</si>
  <si>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</si>
  <si>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</si>
  <si>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</si>
  <si>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</si>
  <si>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</si>
  <si>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</si>
  <si>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</si>
  <si>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</si>
  <si>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</si>
  <si>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</si>
  <si>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</si>
  <si>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</si>
  <si>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</si>
  <si>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</si>
  <si>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</si>
  <si>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</si>
  <si>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</si>
  <si>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</si>
  <si>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</si>
  <si>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</si>
  <si>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</si>
  <si>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</si>
  <si>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</si>
  <si>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</si>
  <si>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</si>
  <si>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</si>
  <si>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</si>
  <si>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</si>
  <si>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</si>
  <si>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</si>
  <si>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</si>
  <si>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</si>
  <si>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</si>
  <si>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</si>
  <si>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</si>
  <si>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</si>
  <si>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</si>
  <si>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</si>
  <si>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</si>
  <si>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</si>
  <si>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</si>
  <si>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</si>
  <si>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</si>
  <si>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</si>
  <si>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</si>
  <si>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</si>
  <si>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</si>
  <si>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</si>
  <si>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</si>
  <si>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</si>
  <si>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</si>
  <si>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</si>
  <si>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</si>
  <si>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</si>
  <si>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</si>
  <si>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</si>
  <si>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</si>
  <si>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</si>
  <si>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</si>
  <si>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</si>
  <si>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</si>
  <si>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</si>
  <si>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</si>
  <si>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</si>
  <si>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</si>
  <si>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</si>
  <si>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</si>
  <si>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</si>
  <si>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</si>
  <si>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</si>
  <si>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</si>
  <si>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</si>
  <si>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</si>
  <si>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</si>
  <si>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</si>
  <si>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</si>
  <si>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</si>
  <si>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</si>
  <si>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</si>
  <si>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</si>
  <si>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</si>
  <si>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</si>
  <si>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</si>
  <si>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</si>
  <si>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</si>
  <si>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</si>
  <si>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</si>
  <si>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</si>
  <si>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</si>
  <si>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</si>
  <si>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</si>
  <si>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</si>
  <si>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</si>
  <si>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</si>
  <si>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</si>
  <si>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</si>
  <si>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</si>
  <si>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</si>
  <si>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</si>
  <si>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</si>
  <si>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</si>
  <si>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</si>
  <si>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</si>
  <si>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</si>
  <si>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</si>
  <si>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</si>
  <si>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</si>
  <si>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</si>
  <si>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</si>
  <si>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</si>
  <si>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</si>
  <si>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</si>
  <si>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</si>
  <si>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</si>
  <si>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</si>
  <si>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</si>
  <si>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</si>
  <si>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</si>
  <si>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</si>
  <si>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</si>
  <si>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</si>
  <si>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</si>
  <si>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</si>
  <si>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</si>
  <si>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</si>
  <si>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</si>
  <si>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</si>
  <si>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</si>
  <si>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</si>
  <si>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</si>
  <si>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</si>
  <si>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</si>
  <si>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</si>
  <si>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</si>
  <si>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</si>
  <si>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</si>
  <si>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</si>
  <si>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</si>
  <si>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</si>
  <si>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</si>
  <si>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</si>
  <si>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</si>
  <si>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</si>
  <si>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</si>
  <si>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</si>
  <si>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</si>
  <si>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</si>
  <si>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</si>
  <si>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</si>
  <si>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</si>
  <si>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</si>
  <si>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</si>
  <si>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</si>
  <si>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</si>
  <si>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</si>
  <si>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</si>
  <si>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</si>
  <si>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</si>
  <si>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</si>
  <si>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</si>
  <si>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</si>
  <si>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</si>
  <si>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</si>
  <si>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</si>
  <si>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</si>
  <si>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</si>
  <si>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</si>
  <si>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</si>
  <si>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</si>
  <si>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</si>
  <si>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</si>
  <si>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</si>
  <si>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</si>
  <si>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</si>
  <si>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</si>
  <si>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</si>
  <si>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</si>
  <si>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</si>
  <si>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</si>
  <si>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</si>
  <si>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</si>
  <si>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</si>
  <si>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</si>
  <si>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</si>
  <si>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</si>
  <si>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</si>
  <si>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</si>
  <si>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</si>
  <si>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</si>
  <si>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</si>
  <si>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</si>
  <si>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</si>
  <si>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</si>
  <si>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</si>
  <si>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</si>
  <si>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</si>
  <si>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</si>
  <si>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</si>
  <si>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</si>
  <si>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</si>
  <si>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</si>
  <si>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</si>
  <si>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</si>
  <si>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</si>
  <si>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</si>
  <si>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</si>
  <si>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</si>
  <si>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</si>
  <si>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</si>
  <si>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</si>
  <si>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</si>
  <si>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</si>
  <si>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</si>
  <si>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</si>
  <si>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</si>
  <si>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</si>
  <si>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</si>
  <si>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</si>
  <si>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</si>
  <si>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</si>
  <si>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</si>
  <si>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</si>
  <si>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</si>
  <si>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</si>
  <si>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</si>
  <si>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</si>
  <si>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</si>
  <si>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</si>
  <si>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</si>
  <si>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</si>
  <si>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</si>
  <si>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</si>
  <si>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</si>
  <si>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</si>
  <si>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</si>
  <si>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</si>
  <si>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</si>
  <si>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</si>
  <si>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</si>
  <si>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</si>
  <si>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</si>
  <si>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</si>
  <si>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</si>
  <si>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</si>
  <si>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</si>
  <si>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</si>
  <si>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</si>
  <si>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</si>
  <si>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</si>
  <si>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</si>
  <si>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</si>
  <si>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</si>
  <si>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</si>
  <si>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</si>
  <si>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</si>
  <si>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</si>
  <si>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</si>
  <si>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</si>
  <si>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</si>
  <si>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</si>
  <si>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</si>
  <si>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</si>
  <si>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</si>
  <si>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</si>
  <si>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</si>
  <si>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</si>
  <si>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</si>
  <si>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</si>
  <si>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</si>
  <si>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</si>
  <si>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</si>
  <si>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</si>
  <si>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</si>
  <si>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</si>
  <si>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</si>
  <si>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</si>
  <si>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</si>
  <si>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</si>
  <si>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</si>
  <si>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</si>
  <si>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</si>
  <si>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</si>
  <si>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</si>
  <si>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</si>
  <si>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</si>
  <si>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</si>
  <si>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</si>
  <si>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</si>
  <si>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</si>
  <si>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</si>
  <si>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</si>
  <si>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</si>
  <si>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</si>
  <si>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</si>
  <si>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</si>
  <si>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</si>
  <si>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</si>
  <si>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</si>
  <si>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</si>
  <si>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</si>
  <si>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</si>
  <si>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</si>
  <si>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</si>
  <si>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</si>
  <si>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</si>
  <si>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</si>
  <si>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</si>
  <si>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</si>
  <si>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</si>
  <si>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</si>
  <si>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</si>
  <si>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</si>
  <si>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</si>
  <si>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</si>
  <si>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</si>
  <si>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</si>
  <si>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</si>
  <si>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</si>
  <si>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</si>
  <si>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</si>
  <si>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</si>
  <si>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</si>
  <si>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</si>
  <si>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</si>
  <si>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</si>
  <si>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</si>
  <si>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</si>
  <si>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</si>
  <si>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</si>
  <si>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</si>
  <si>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</si>
  <si>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</si>
  <si>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</si>
  <si>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</si>
  <si>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</si>
  <si>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</si>
  <si>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</si>
  <si>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</si>
  <si>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</si>
  <si>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</si>
  <si>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</si>
  <si>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</si>
  <si>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</si>
  <si>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</si>
  <si>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</si>
  <si>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</si>
  <si>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</si>
  <si>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</si>
  <si>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</si>
  <si>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</si>
  <si>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</si>
  <si>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</si>
  <si>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</si>
  <si>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</si>
  <si>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</si>
  <si>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</si>
  <si>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</si>
  <si>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</si>
  <si>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</si>
  <si>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</si>
  <si>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</si>
  <si>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</si>
  <si>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</si>
  <si>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</si>
  <si>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</si>
  <si>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</si>
  <si>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</si>
  <si>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</si>
  <si>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</si>
  <si>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</si>
  <si>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</si>
  <si>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</si>
  <si>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</si>
  <si>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</si>
  <si>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</si>
  <si>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</si>
  <si>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</si>
  <si>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</si>
  <si>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</si>
  <si>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</si>
  <si>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</si>
  <si>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</si>
  <si>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</si>
  <si>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</si>
  <si>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</si>
  <si>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</si>
  <si>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</si>
  <si>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</si>
  <si>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</si>
  <si>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</si>
  <si>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</si>
  <si>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</si>
  <si>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</si>
  <si>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</si>
  <si>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</si>
  <si>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</si>
  <si>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</si>
  <si>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</si>
  <si>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</si>
  <si>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</si>
  <si>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</si>
  <si>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</si>
  <si>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</si>
  <si>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</si>
  <si>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</si>
  <si>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</si>
  <si>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</si>
  <si>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</si>
  <si>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</si>
  <si>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</si>
  <si>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</si>
  <si>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</si>
  <si>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</si>
  <si>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</si>
  <si>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</si>
  <si>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</si>
  <si>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</si>
  <si>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</si>
  <si>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</si>
  <si>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</si>
  <si>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</si>
  <si>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</si>
  <si>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</si>
  <si>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</si>
  <si>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</si>
  <si>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</si>
  <si>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</si>
  <si>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</si>
  <si>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</si>
  <si>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</si>
  <si>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</si>
  <si>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</si>
  <si>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</si>
  <si>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</si>
  <si>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</si>
  <si>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</si>
  <si>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</si>
  <si>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</si>
  <si>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</si>
  <si>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</si>
  <si>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</si>
  <si>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</si>
  <si>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</si>
  <si>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</si>
  <si>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</si>
  <si>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</si>
  <si>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</si>
  <si>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</si>
  <si>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</si>
  <si>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</si>
  <si>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</si>
  <si>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</si>
  <si>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</si>
  <si>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</si>
  <si>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</si>
  <si>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</si>
  <si>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</si>
  <si>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</si>
  <si>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</si>
  <si>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</si>
  <si>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</si>
  <si>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</si>
  <si>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</si>
  <si>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</si>
  <si>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</si>
  <si>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</si>
  <si>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</si>
  <si>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</si>
  <si>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</si>
  <si>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</si>
  <si>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</si>
  <si>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</si>
  <si>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</si>
  <si>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</si>
  <si>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</si>
  <si>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</si>
  <si>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</si>
  <si>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</si>
  <si>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</si>
  <si>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</si>
  <si>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</si>
  <si>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</si>
  <si>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</si>
  <si>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</si>
  <si>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</si>
  <si>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</si>
  <si>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</si>
  <si>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</si>
  <si>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</si>
  <si>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</si>
  <si>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</si>
  <si>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</si>
  <si>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</si>
  <si>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</si>
  <si>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</si>
  <si>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</si>
  <si>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</si>
  <si>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</si>
  <si>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</si>
  <si>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</si>
  <si>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</si>
  <si>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</si>
  <si>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</si>
  <si>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</si>
  <si>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</si>
  <si>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</si>
  <si>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</si>
  <si>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</si>
  <si>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</si>
  <si>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</si>
  <si>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</si>
  <si>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</si>
  <si>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</si>
  <si>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</si>
  <si>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</si>
  <si>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</si>
  <si>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</si>
  <si>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</si>
  <si>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</si>
  <si>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</si>
  <si>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</si>
  <si>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</si>
  <si>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</si>
  <si>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</si>
  <si>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</si>
  <si>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</si>
  <si>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</si>
  <si>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</si>
  <si>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</si>
  <si>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</si>
  <si>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</si>
  <si>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</si>
  <si>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</si>
  <si>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</si>
  <si>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</si>
  <si>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</si>
  <si>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</si>
  <si>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</si>
  <si>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</si>
  <si>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</si>
  <si>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</si>
  <si>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</si>
  <si>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</si>
  <si>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</si>
  <si>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</si>
  <si>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</si>
  <si>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</si>
  <si>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</si>
  <si>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</si>
  <si>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</si>
  <si>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</si>
  <si>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</si>
  <si>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</si>
  <si>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</si>
  <si>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</si>
  <si>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</si>
  <si>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</si>
  <si>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</si>
  <si>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</si>
  <si>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</si>
  <si>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</si>
  <si>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</si>
  <si>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</si>
  <si>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</si>
  <si>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</si>
  <si>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</si>
  <si>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</si>
  <si>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</si>
  <si>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</si>
  <si>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</si>
  <si>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</si>
  <si>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</si>
  <si>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</si>
  <si>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</si>
  <si>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</si>
  <si>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</si>
  <si>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</si>
  <si>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</si>
  <si>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</si>
  <si>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</si>
  <si>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</si>
  <si>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</si>
  <si>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</si>
  <si>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</si>
  <si>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</si>
  <si>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</si>
  <si>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</si>
  <si>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</si>
  <si>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</si>
  <si>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</si>
  <si>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</si>
  <si>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</si>
  <si>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</si>
  <si>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</si>
  <si>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</si>
  <si>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</si>
  <si>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</si>
  <si>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</si>
  <si>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</si>
  <si>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</si>
  <si>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</si>
  <si>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</si>
  <si>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</si>
  <si>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</si>
  <si>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</si>
  <si>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</si>
  <si>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</si>
  <si>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</si>
  <si>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</si>
  <si>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</si>
  <si>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</si>
  <si>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</si>
  <si>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</si>
  <si>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</si>
  <si>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</si>
  <si>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</si>
  <si>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</si>
  <si>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</si>
  <si>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</si>
  <si>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</si>
  <si>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</si>
  <si>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</si>
  <si>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</si>
  <si>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</si>
  <si>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</si>
  <si>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</si>
  <si>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</si>
  <si>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</si>
  <si>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</si>
  <si>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</si>
  <si>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</si>
  <si>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</si>
  <si>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</si>
  <si>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</si>
  <si>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</si>
  <si>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</si>
  <si>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</si>
  <si>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</si>
  <si>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</si>
  <si>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</si>
  <si>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</si>
  <si>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</si>
  <si>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</si>
  <si>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</si>
  <si>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</si>
  <si>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</si>
  <si>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</si>
  <si>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</si>
  <si>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</si>
  <si>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</si>
  <si>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</si>
  <si>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</si>
  <si>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</si>
  <si>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</si>
  <si>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</si>
  <si>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</si>
  <si>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</si>
  <si>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</si>
  <si>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</si>
  <si>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</si>
  <si>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</si>
  <si>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</si>
  <si>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</si>
  <si>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</si>
  <si>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</si>
  <si>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</si>
  <si>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</si>
  <si>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</si>
  <si>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</si>
  <si>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</si>
  <si>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</si>
  <si>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</si>
  <si>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</si>
  <si>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</si>
  <si>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</si>
  <si>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</si>
  <si>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</si>
  <si>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</si>
  <si>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</si>
  <si>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</si>
  <si>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</si>
  <si>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</si>
  <si>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</si>
  <si>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</si>
  <si>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</si>
  <si>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</si>
  <si>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</si>
  <si>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</si>
  <si>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</si>
  <si>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</si>
  <si>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</si>
  <si>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</si>
  <si>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</si>
  <si>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</si>
  <si>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</si>
  <si>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</si>
  <si>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</si>
  <si>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</si>
  <si>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</si>
  <si>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</si>
  <si>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</si>
  <si>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</si>
  <si>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</si>
  <si>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</si>
  <si>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</si>
  <si>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</si>
  <si>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</si>
  <si>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</si>
  <si>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</si>
  <si>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</si>
  <si>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</si>
  <si>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</si>
  <si>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</si>
  <si>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</si>
  <si>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</si>
  <si>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</si>
  <si>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</si>
  <si>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</si>
  <si>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</si>
  <si>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</si>
  <si>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</si>
  <si>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</si>
  <si>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</si>
  <si>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</si>
  <si>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</si>
  <si>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</si>
  <si>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</si>
  <si>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</si>
  <si>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</si>
  <si>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</si>
  <si>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</si>
  <si>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</si>
  <si>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</si>
  <si>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</si>
  <si>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</si>
  <si>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</si>
  <si>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</si>
  <si>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</si>
  <si>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</si>
  <si>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</si>
  <si>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</si>
  <si>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</si>
  <si>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</si>
  <si>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</si>
  <si>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</si>
  <si>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</si>
  <si>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</si>
  <si>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</si>
  <si>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</si>
  <si>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</si>
  <si>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</si>
  <si>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</si>
  <si>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</si>
  <si>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</si>
  <si>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</si>
  <si>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</si>
  <si>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</si>
  <si>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</si>
  <si>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</si>
  <si>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</si>
  <si>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</si>
  <si>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</si>
  <si>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</si>
  <si>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</si>
  <si>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</si>
  <si>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</si>
  <si>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</si>
  <si>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</si>
  <si>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</si>
  <si>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</si>
  <si>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</si>
  <si>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</si>
  <si>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</si>
  <si>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</si>
  <si>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</si>
  <si>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</si>
  <si>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</si>
  <si>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</si>
  <si>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</si>
  <si>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</si>
  <si>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</si>
  <si>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</si>
  <si>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</si>
  <si>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</si>
  <si>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</si>
  <si>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</si>
  <si>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</si>
  <si>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</si>
  <si>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</si>
  <si>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</si>
  <si>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</si>
  <si>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</si>
  <si>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</si>
  <si>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</si>
  <si>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</si>
  <si>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</si>
  <si>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</si>
  <si>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</si>
  <si>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</si>
  <si>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</si>
  <si>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</si>
  <si>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</si>
  <si>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</si>
  <si>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</si>
  <si>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</si>
  <si>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</si>
  <si>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</si>
  <si>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</si>
  <si>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</si>
  <si>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</si>
  <si>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</si>
  <si>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</si>
  <si>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</si>
  <si>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</si>
  <si>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</si>
  <si>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</si>
  <si>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</si>
  <si>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</si>
  <si>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</si>
  <si>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</si>
  <si>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</si>
  <si>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</si>
  <si>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</si>
  <si>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</si>
  <si>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</si>
  <si>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</si>
  <si>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</si>
  <si>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</si>
  <si>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</si>
  <si>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</si>
  <si>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</si>
  <si>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</si>
  <si>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</si>
  <si>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</si>
  <si>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</si>
  <si>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</si>
  <si>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</si>
  <si>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</si>
  <si>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</si>
  <si>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</si>
  <si>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</si>
  <si>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</si>
  <si>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</si>
  <si>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</si>
  <si>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</si>
  <si>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</si>
  <si>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</si>
  <si>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</si>
  <si>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</si>
  <si>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</si>
  <si>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</si>
  <si>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</si>
  <si>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</si>
  <si>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</si>
  <si>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</si>
  <si>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</si>
  <si>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</si>
  <si>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</si>
  <si>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</si>
  <si>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</si>
  <si>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</si>
  <si>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</si>
  <si>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</si>
  <si>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</si>
  <si>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</si>
  <si>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</si>
  <si>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</si>
  <si>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</si>
  <si>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</si>
  <si>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</si>
  <si>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</si>
  <si>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</si>
  <si>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</si>
  <si>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</si>
  <si>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</si>
  <si>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</si>
  <si>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</si>
  <si>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</si>
  <si>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</si>
  <si>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</si>
  <si>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</si>
  <si>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</si>
  <si>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</si>
  <si>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</si>
  <si>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</si>
  <si>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</si>
  <si>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</si>
  <si>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</si>
  <si>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</si>
  <si>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</si>
  <si>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</si>
  <si>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</si>
  <si>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</si>
  <si>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</si>
  <si>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</si>
  <si>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</si>
  <si>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</si>
  <si>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</si>
  <si>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</si>
  <si>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</si>
  <si>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</si>
  <si>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</si>
  <si>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</si>
  <si>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</si>
  <si>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</si>
  <si>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</si>
  <si>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</si>
  <si>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</si>
  <si>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</si>
  <si>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</si>
  <si>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</si>
  <si>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</si>
  <si>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</si>
  <si>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</si>
  <si>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</si>
  <si>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</si>
  <si>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</si>
  <si>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</si>
  <si>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</si>
  <si>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</si>
  <si>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</si>
  <si>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</si>
  <si>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</si>
  <si>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</si>
  <si>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</si>
  <si>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</si>
  <si>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</si>
  <si>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</si>
  <si>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</si>
  <si>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</si>
  <si>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</si>
  <si>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</si>
  <si>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</si>
  <si>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</si>
  <si>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</si>
  <si>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</si>
  <si>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</si>
  <si>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</si>
  <si>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</si>
  <si>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</si>
  <si>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</si>
  <si>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</si>
  <si>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</si>
  <si>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</si>
  <si>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</si>
  <si>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</si>
  <si>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</si>
  <si>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</si>
  <si>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</si>
  <si>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</si>
  <si>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</si>
  <si>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</si>
  <si>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</si>
  <si>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</si>
  <si>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</si>
  <si>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</si>
  <si>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</si>
  <si>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</si>
  <si>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</si>
  <si>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</si>
  <si>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</si>
  <si>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</si>
  <si>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</si>
  <si>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</si>
  <si>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</si>
  <si>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</si>
  <si>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</si>
  <si>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</si>
  <si>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</si>
  <si>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</si>
  <si>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</si>
  <si>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</si>
  <si>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</si>
  <si>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</si>
  <si>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</si>
  <si>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</si>
  <si>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</si>
  <si>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</si>
  <si>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</si>
  <si>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</si>
  <si>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</si>
  <si>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</si>
  <si>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</si>
  <si>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</si>
  <si>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</si>
  <si>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</si>
  <si>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</si>
  <si>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</si>
  <si>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</si>
  <si>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</si>
  <si>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</si>
  <si>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</si>
  <si>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</si>
  <si>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</si>
  <si>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</si>
  <si>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</si>
  <si>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</si>
  <si>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</si>
  <si>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</si>
  <si>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</si>
  <si>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</si>
  <si>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</si>
  <si>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</si>
  <si>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</si>
  <si>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</si>
  <si>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</si>
  <si>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</si>
  <si>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</si>
  <si>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</si>
  <si>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</si>
  <si>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</si>
  <si>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</si>
  <si>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</si>
  <si>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</si>
  <si>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</si>
  <si>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</si>
  <si>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</si>
  <si>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</si>
  <si>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</si>
  <si>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</si>
  <si>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</si>
  <si>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</si>
  <si>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</si>
  <si>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</si>
  <si>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</si>
  <si>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</si>
  <si>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</si>
  <si>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</si>
  <si>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</si>
  <si>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</si>
  <si>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</si>
  <si>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</si>
  <si>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</si>
  <si>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</si>
  <si>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</si>
  <si>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</si>
  <si>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</si>
  <si>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</si>
  <si>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</si>
  <si>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</si>
  <si>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</si>
  <si>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</si>
  <si>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</si>
  <si>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</si>
  <si>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</si>
  <si>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</si>
  <si>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</si>
  <si>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</si>
  <si>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</si>
  <si>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</si>
  <si>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</si>
  <si>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</si>
  <si>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</si>
  <si>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</si>
  <si>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</si>
  <si>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</si>
  <si>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</si>
  <si>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</si>
  <si>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</si>
  <si>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</si>
  <si>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</si>
  <si>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</si>
  <si>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</si>
  <si>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</si>
  <si>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</si>
  <si>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</si>
  <si>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</si>
  <si>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</si>
  <si>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</si>
  <si>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</si>
  <si>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</si>
  <si>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</si>
  <si>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</si>
  <si>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</si>
  <si>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</si>
  <si>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</si>
  <si>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</si>
  <si>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</si>
  <si>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</si>
  <si>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</si>
  <si>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</si>
  <si>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</si>
  <si>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</si>
  <si>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</si>
  <si>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</si>
  <si>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</si>
  <si>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</si>
  <si>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</si>
  <si>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</si>
  <si>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</si>
  <si>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</si>
  <si>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</si>
  <si>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</si>
  <si>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</si>
  <si>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</si>
  <si>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</si>
  <si>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</si>
  <si>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</si>
  <si>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</si>
  <si>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</si>
  <si>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</si>
  <si>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</si>
  <si>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</si>
  <si>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</si>
  <si>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</si>
  <si>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</si>
  <si>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</si>
  <si>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</si>
  <si>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</si>
  <si>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</si>
  <si>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</si>
  <si>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</si>
  <si>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</si>
  <si>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</si>
  <si>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</si>
  <si>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</si>
  <si>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</si>
  <si>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</si>
  <si>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</si>
  <si>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</si>
  <si>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</si>
  <si>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</si>
  <si>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</si>
  <si>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</si>
  <si>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</si>
  <si>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</si>
  <si>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</si>
  <si>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</si>
  <si>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</si>
  <si>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</si>
  <si>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</si>
  <si>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</si>
  <si>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</si>
  <si>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</si>
  <si>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</si>
  <si>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</si>
  <si>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</si>
  <si>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</si>
  <si>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</si>
  <si>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</si>
  <si>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</si>
  <si>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</si>
  <si>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</si>
  <si>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</si>
  <si>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</si>
  <si>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</si>
  <si>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</si>
  <si>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</si>
  <si>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</si>
  <si>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</si>
  <si>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</si>
  <si>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</si>
  <si>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</si>
  <si>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</si>
  <si>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</si>
  <si>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</si>
  <si>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</si>
  <si>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</si>
  <si>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</si>
  <si>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</si>
  <si>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</si>
  <si>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</si>
  <si>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</si>
  <si>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</si>
  <si>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</si>
  <si>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</si>
  <si>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</si>
  <si>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</si>
  <si>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</si>
  <si>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</si>
  <si>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</si>
  <si>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</si>
  <si>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</si>
  <si>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</si>
  <si>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</si>
  <si>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</si>
  <si>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</si>
  <si>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</si>
  <si>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</si>
  <si>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</si>
  <si>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</si>
  <si>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</si>
  <si>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</si>
  <si>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</si>
  <si>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</si>
  <si>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</si>
  <si>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</si>
  <si>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</si>
  <si>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</si>
  <si>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</si>
  <si>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</si>
  <si>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</si>
  <si>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</si>
  <si>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</si>
  <si>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</si>
  <si>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</si>
  <si>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</si>
  <si>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</si>
  <si>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</si>
  <si>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</si>
  <si>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</si>
  <si>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</si>
  <si>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</si>
  <si>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</si>
  <si>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</si>
  <si>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</si>
  <si>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</si>
  <si>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</si>
  <si>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</si>
  <si>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</si>
  <si>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</si>
  <si>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</si>
  <si>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</si>
  <si>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</si>
  <si>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</si>
  <si>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</si>
  <si>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</si>
  <si>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</si>
  <si>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</si>
  <si>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</si>
  <si>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</si>
  <si>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</si>
  <si>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</si>
  <si>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</si>
  <si>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</si>
  <si>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</si>
  <si>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</si>
  <si>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</si>
  <si>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</si>
  <si>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</si>
  <si>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</si>
  <si>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</si>
  <si>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</si>
  <si>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</si>
  <si>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</si>
  <si>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</si>
  <si>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</si>
  <si>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</si>
  <si>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</si>
  <si>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</si>
  <si>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</si>
  <si>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</si>
  <si>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</si>
  <si>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</si>
  <si>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</si>
  <si>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</si>
  <si>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</si>
  <si>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</si>
  <si>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</si>
  <si>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</si>
  <si>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</si>
  <si>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</si>
  <si>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</si>
  <si>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</si>
  <si>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</si>
  <si>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</si>
  <si>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</si>
  <si>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</si>
  <si>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</si>
  <si>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</si>
  <si>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</si>
  <si>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</si>
  <si>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</si>
  <si>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</si>
  <si>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</si>
  <si>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</si>
  <si>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</si>
  <si>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</si>
  <si>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</si>
  <si>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</si>
  <si>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</si>
  <si>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</si>
  <si>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</si>
  <si>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</si>
  <si>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</si>
  <si>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</si>
  <si>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</si>
  <si>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</si>
  <si>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</si>
  <si>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</si>
  <si>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</si>
  <si>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</si>
  <si>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</si>
  <si>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</si>
  <si>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</si>
  <si>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</si>
  <si>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</si>
  <si>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</si>
  <si>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</si>
  <si>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</si>
  <si>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</si>
  <si>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</si>
  <si>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</si>
  <si>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</si>
  <si>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</si>
  <si>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</si>
  <si>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</si>
  <si>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</si>
  <si>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</si>
  <si>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</si>
  <si>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</si>
  <si>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</si>
  <si>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</si>
  <si>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</si>
  <si>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</si>
  <si>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</si>
  <si>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</si>
  <si>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</si>
  <si>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</si>
  <si>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</si>
  <si>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</si>
  <si>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</si>
  <si>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</si>
  <si>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</si>
  <si>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</si>
  <si>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</si>
  <si>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</si>
  <si>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</si>
  <si>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</si>
  <si>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</si>
  <si>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</si>
  <si>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</si>
  <si>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</si>
  <si>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</si>
  <si>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</si>
  <si>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</si>
  <si>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</si>
  <si>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</si>
  <si>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</si>
  <si>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</si>
  <si>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</si>
  <si>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</si>
  <si>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</si>
  <si>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</si>
  <si>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</si>
  <si>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</si>
  <si>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</si>
  <si>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</si>
  <si>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</si>
  <si>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</si>
  <si>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</si>
  <si>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</si>
  <si>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</si>
  <si>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</si>
  <si>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</si>
  <si>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</si>
  <si>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</si>
  <si>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</si>
  <si>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</si>
  <si>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</si>
  <si>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</si>
  <si>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</si>
  <si>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</si>
  <si>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</si>
  <si>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</si>
  <si>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</si>
  <si>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</si>
  <si>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</si>
  <si>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</si>
  <si>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</si>
  <si>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</si>
  <si>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</si>
  <si>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</si>
  <si>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</si>
  <si>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</si>
  <si>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</si>
  <si>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</si>
  <si>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</si>
  <si>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</si>
  <si>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</si>
  <si>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</si>
  <si>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</si>
  <si>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</si>
  <si>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</si>
  <si>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</si>
  <si>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</si>
  <si>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</si>
  <si>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</si>
  <si>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</si>
  <si>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</si>
  <si>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</si>
  <si>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</si>
  <si>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</si>
  <si>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</si>
  <si>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</si>
  <si>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</si>
  <si>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</si>
  <si>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</si>
  <si>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</si>
  <si>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</si>
  <si>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</si>
  <si>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</si>
  <si>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</si>
  <si>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</si>
  <si>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</si>
  <si>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</si>
  <si>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</si>
  <si>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</si>
  <si>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</si>
  <si>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</si>
  <si>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</si>
  <si>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</si>
  <si>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</si>
  <si>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</si>
  <si>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</si>
  <si>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</si>
  <si>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</si>
  <si>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</si>
  <si>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</si>
  <si>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</si>
  <si>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</si>
  <si>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</si>
  <si>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</si>
  <si>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</si>
  <si>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</si>
  <si>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</si>
  <si>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</si>
  <si>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</si>
  <si>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</si>
  <si>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</si>
  <si>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</si>
  <si>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</si>
  <si>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</si>
  <si>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</si>
  <si>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</si>
  <si>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</si>
  <si>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</si>
  <si>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</si>
  <si>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</si>
  <si>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</si>
  <si>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</si>
  <si>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</si>
  <si>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</si>
  <si>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</si>
  <si>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</si>
  <si>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</si>
  <si>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</si>
  <si>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</si>
  <si>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</si>
  <si>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</si>
  <si>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</si>
  <si>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</si>
  <si>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</si>
  <si>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</si>
  <si>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</si>
  <si>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</si>
  <si>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</si>
  <si>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</si>
  <si>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</si>
  <si>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</si>
  <si>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</si>
  <si>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</si>
  <si>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</si>
  <si>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</si>
  <si>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</si>
  <si>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</si>
  <si>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</si>
  <si>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</si>
  <si>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</si>
  <si>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</si>
  <si>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</si>
  <si>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</si>
  <si>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</si>
  <si>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</si>
  <si>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</si>
  <si>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</si>
  <si>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</si>
  <si>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</si>
  <si>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</si>
  <si>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</si>
  <si>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</si>
  <si>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</si>
  <si>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</si>
  <si>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</si>
  <si>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</si>
  <si>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</si>
  <si>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</si>
  <si>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</si>
  <si>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</si>
  <si>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</si>
  <si>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</si>
  <si>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</si>
  <si>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</si>
  <si>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</si>
  <si>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</si>
  <si>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</si>
  <si>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</si>
  <si>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</si>
  <si>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</si>
  <si>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</si>
  <si>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</si>
  <si>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</si>
  <si>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</si>
  <si>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</si>
  <si>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</si>
  <si>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</si>
  <si>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</si>
  <si>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</si>
  <si>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</si>
  <si>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</si>
  <si>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</si>
  <si>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</si>
  <si>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</si>
  <si>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</si>
  <si>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</si>
  <si>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</si>
  <si>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</si>
  <si>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</si>
  <si>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</si>
  <si>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</si>
  <si>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</si>
  <si>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</si>
  <si>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</si>
  <si>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</si>
  <si>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</si>
  <si>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</si>
  <si>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</si>
  <si>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</si>
  <si>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</si>
  <si>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</si>
  <si>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</si>
  <si>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</si>
  <si>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</si>
  <si>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</si>
  <si>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</si>
  <si>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</si>
  <si>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</si>
  <si>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</si>
  <si>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</si>
  <si>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</si>
  <si>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</si>
  <si>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</si>
  <si>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</si>
  <si>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</si>
  <si>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</si>
  <si>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</si>
  <si>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</si>
  <si>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</si>
  <si>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</si>
  <si>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</si>
  <si>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</si>
  <si>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</si>
  <si>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</si>
  <si>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</si>
  <si>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</si>
  <si>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</si>
  <si>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</si>
  <si>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</si>
  <si>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</si>
  <si>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</si>
  <si>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</si>
  <si>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</si>
  <si>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</si>
  <si>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</si>
  <si>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</si>
  <si>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</si>
  <si>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</si>
  <si>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</si>
  <si>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</si>
  <si>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</si>
  <si>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</si>
  <si>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</si>
  <si>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</si>
  <si>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</si>
  <si>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</si>
  <si>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</si>
  <si>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</si>
  <si>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</si>
  <si>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</si>
  <si>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</si>
  <si>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</si>
  <si>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</si>
  <si>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</si>
  <si>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</si>
  <si>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</si>
  <si>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</si>
  <si>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</si>
  <si>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</si>
  <si>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</si>
  <si>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</si>
  <si>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</si>
  <si>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</si>
  <si>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</si>
  <si>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</si>
  <si>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</si>
  <si>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</si>
  <si>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</si>
  <si>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</si>
  <si>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</si>
  <si>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</si>
  <si>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</si>
  <si>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</si>
  <si>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</si>
  <si>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</si>
  <si>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</si>
  <si>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</si>
  <si>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</si>
  <si>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</si>
  <si>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</si>
  <si>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</si>
  <si>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</si>
  <si>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</si>
  <si>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</si>
  <si>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</si>
  <si>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</si>
  <si>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</si>
  <si>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</si>
  <si>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</si>
  <si>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</si>
  <si>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</si>
  <si>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</si>
  <si>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</si>
  <si>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</si>
  <si>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</si>
  <si>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</si>
  <si>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</si>
  <si>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</si>
  <si>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</si>
  <si>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</si>
  <si>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</si>
  <si>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</si>
  <si>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</si>
  <si>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</si>
  <si>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</si>
  <si>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</si>
  <si>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</si>
  <si>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</si>
  <si>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</si>
  <si>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</si>
  <si>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</si>
  <si>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</si>
  <si>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</si>
  <si>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</si>
  <si>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</si>
  <si>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</si>
  <si>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</si>
  <si>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</si>
  <si>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</si>
  <si>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</si>
  <si>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</si>
  <si>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</si>
  <si>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</si>
  <si>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</si>
  <si>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</si>
  <si>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</si>
  <si>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</si>
  <si>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</si>
  <si>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</si>
  <si>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</si>
  <si>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</si>
  <si>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</si>
  <si>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</si>
  <si>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</si>
  <si>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</si>
  <si>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</si>
  <si>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</si>
  <si>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</si>
  <si>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</si>
  <si>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</si>
  <si>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</si>
  <si>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</si>
  <si>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</si>
  <si>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</si>
  <si>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</si>
  <si>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</si>
  <si>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</si>
  <si>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</si>
  <si>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</si>
  <si>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</si>
  <si>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</si>
  <si>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</si>
  <si>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</si>
  <si>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</si>
  <si>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</si>
  <si>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</si>
  <si>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</si>
  <si>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</si>
  <si>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</si>
  <si>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</si>
  <si>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</si>
  <si>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</si>
  <si>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</si>
  <si>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</si>
  <si>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</si>
  <si>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</si>
  <si>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</si>
  <si>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</si>
  <si>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</si>
  <si>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</si>
  <si>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</si>
  <si>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</si>
  <si>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</si>
  <si>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</si>
  <si>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</si>
  <si>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</si>
  <si>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</si>
  <si>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</si>
  <si>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</si>
  <si>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</si>
  <si>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</si>
  <si>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</si>
  <si>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</si>
  <si>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</si>
  <si>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</si>
  <si>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</si>
  <si>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</si>
  <si>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</si>
  <si>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</si>
  <si>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</si>
  <si>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</si>
  <si>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</si>
  <si>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</si>
  <si>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</si>
  <si>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</si>
  <si>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</si>
  <si>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</si>
  <si>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</si>
  <si>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</si>
  <si>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</si>
  <si>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</si>
  <si>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</si>
  <si>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</si>
  <si>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</si>
  <si>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</si>
  <si>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</si>
  <si>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</si>
  <si>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</si>
  <si>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</si>
  <si>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</si>
  <si>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</si>
  <si>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</si>
  <si>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</si>
  <si>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</si>
  <si>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</si>
  <si>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</si>
  <si>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</si>
  <si>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</si>
  <si>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</si>
  <si>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</si>
  <si>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</si>
  <si>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</si>
  <si>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</si>
  <si>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</si>
  <si>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</si>
  <si>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</si>
  <si>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</si>
  <si>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</si>
  <si>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</si>
  <si>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</si>
  <si>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</si>
  <si>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</si>
  <si>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</si>
  <si>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</si>
  <si>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</si>
  <si>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</si>
  <si>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</si>
  <si>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</si>
  <si>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</si>
  <si>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</si>
  <si>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</si>
  <si>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</si>
  <si>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</si>
  <si>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</si>
  <si>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</si>
  <si>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</si>
  <si>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</si>
  <si>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</si>
  <si>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</si>
  <si>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</si>
  <si>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</si>
  <si>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</si>
  <si>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</si>
  <si>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</si>
  <si>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</si>
  <si>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</si>
  <si>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</si>
  <si>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</si>
  <si>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</si>
  <si>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</si>
  <si>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</si>
  <si>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</si>
  <si>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</si>
  <si>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</si>
  <si>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</si>
  <si>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</si>
  <si>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</si>
  <si>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</si>
  <si>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</si>
  <si>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</si>
  <si>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</si>
  <si>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</si>
  <si>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</si>
  <si>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</si>
  <si>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</si>
  <si>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</si>
  <si>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</si>
  <si>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</si>
  <si>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</si>
  <si>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</si>
  <si>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</si>
  <si>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</si>
  <si>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</si>
  <si>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</si>
  <si>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</si>
  <si>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</si>
  <si>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</si>
  <si>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</si>
  <si>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</si>
  <si>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</si>
  <si>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</si>
  <si>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</si>
  <si>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</si>
  <si>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</si>
  <si>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</si>
  <si>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</si>
  <si>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</si>
  <si>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</si>
  <si>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</si>
  <si>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</si>
  <si>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</si>
  <si>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</si>
  <si>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</si>
  <si>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</si>
  <si>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</si>
  <si>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</si>
  <si>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</si>
  <si>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</si>
  <si>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</si>
  <si>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</si>
  <si>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</si>
  <si>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</si>
  <si>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</si>
  <si>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</si>
  <si>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</si>
  <si>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</si>
  <si>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</si>
  <si>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</si>
  <si>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</si>
  <si>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</si>
  <si>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</si>
  <si>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</si>
  <si>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</si>
  <si>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</si>
  <si>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</si>
  <si>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</si>
  <si>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</si>
  <si>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</si>
  <si>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</si>
  <si>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</si>
  <si>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</si>
  <si>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</si>
  <si>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</si>
  <si>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</si>
  <si>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</si>
  <si>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</si>
  <si>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</si>
  <si>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</si>
  <si>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</si>
  <si>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</si>
  <si>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</si>
  <si>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</si>
  <si>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</si>
  <si>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</si>
  <si>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</si>
  <si>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</si>
  <si>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</si>
  <si>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</si>
  <si>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</si>
  <si>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</si>
  <si>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</si>
  <si>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</si>
  <si>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</si>
  <si>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</si>
  <si>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</si>
  <si>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</si>
  <si>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</si>
  <si>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</si>
  <si>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</si>
  <si>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</si>
  <si>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</si>
  <si>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</si>
  <si>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</si>
  <si>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</si>
  <si>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</si>
  <si>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</si>
  <si>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</si>
  <si>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</si>
  <si>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</si>
  <si>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</si>
  <si>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</si>
  <si>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</si>
  <si>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</si>
  <si>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</si>
  <si>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</si>
  <si>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</si>
  <si>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</si>
  <si>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</si>
  <si>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</si>
  <si>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</si>
  <si>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</si>
  <si>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</si>
  <si>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</si>
  <si>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</si>
  <si>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</si>
  <si>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</si>
  <si>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</si>
  <si>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</si>
  <si>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</si>
  <si>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</si>
  <si>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</si>
  <si>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</si>
  <si>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</si>
  <si>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</si>
  <si>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</si>
  <si>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</si>
  <si>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</si>
  <si>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</si>
  <si>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</si>
  <si>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</si>
  <si>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</si>
  <si>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</si>
  <si>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</si>
  <si>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</si>
  <si>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</si>
  <si>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</si>
  <si>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</si>
  <si>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</si>
  <si>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</si>
  <si>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</si>
  <si>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</si>
  <si>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</si>
  <si>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</si>
  <si>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</si>
  <si>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</si>
  <si>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</si>
  <si>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</si>
  <si>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</si>
  <si>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</si>
  <si>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</si>
  <si>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</si>
  <si>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</si>
  <si>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</si>
  <si>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</si>
  <si>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</si>
  <si>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</si>
  <si>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</si>
  <si>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</si>
  <si>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</si>
  <si>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</si>
  <si>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</si>
  <si>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</si>
  <si>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</si>
  <si>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</si>
  <si>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</si>
  <si>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</si>
  <si>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</si>
  <si>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</si>
  <si>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</si>
  <si>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</si>
  <si>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</si>
  <si>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</si>
  <si>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</si>
  <si>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</si>
  <si>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</si>
  <si>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</si>
  <si>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</si>
  <si>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</si>
  <si>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</si>
  <si>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</si>
  <si>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</si>
  <si>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</si>
  <si>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</si>
  <si>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</si>
  <si>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</si>
  <si>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</si>
  <si>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</si>
  <si>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</si>
  <si>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</si>
  <si>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</si>
  <si>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</si>
  <si>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</si>
  <si>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</si>
  <si>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</si>
  <si>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</si>
  <si>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</si>
  <si>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</si>
  <si>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</si>
  <si>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</si>
  <si>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</si>
  <si>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</si>
  <si>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</si>
  <si>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</si>
  <si>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</si>
  <si>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</si>
  <si>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</si>
  <si>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</si>
  <si>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</si>
  <si>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</si>
  <si>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</si>
  <si>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</si>
  <si>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</si>
  <si>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</si>
  <si>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</si>
  <si>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</si>
  <si>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</si>
  <si>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</si>
  <si>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</si>
  <si>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</si>
  <si>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</si>
  <si>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</si>
  <si>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</si>
  <si>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</si>
  <si>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</si>
  <si>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</si>
  <si>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</si>
  <si>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</si>
  <si>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</si>
  <si>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</si>
  <si>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</si>
  <si>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</si>
  <si>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</si>
  <si>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</si>
  <si>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</si>
  <si>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</si>
  <si>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</si>
  <si>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</si>
  <si>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</si>
  <si>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</si>
  <si>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</si>
  <si>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</si>
  <si>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</si>
  <si>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</si>
  <si>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</si>
  <si>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</si>
  <si>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</si>
  <si>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</si>
  <si>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</si>
  <si>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</si>
  <si>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</si>
  <si>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</si>
  <si>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</si>
  <si>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</si>
  <si>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</si>
  <si>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</si>
  <si>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</si>
  <si>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</si>
  <si>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</si>
  <si>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</si>
  <si>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</si>
  <si>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</si>
  <si>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</si>
  <si>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</si>
  <si>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</si>
  <si>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</si>
  <si>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</si>
  <si>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</si>
  <si>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</si>
  <si>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</si>
  <si>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</si>
  <si>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</si>
  <si>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</si>
  <si>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</si>
  <si>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</si>
  <si>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</si>
  <si>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</si>
  <si>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</si>
  <si>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</si>
  <si>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</si>
  <si>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</si>
  <si>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</si>
  <si>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</si>
  <si>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</si>
  <si>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</si>
  <si>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</si>
  <si>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</si>
  <si>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</si>
  <si>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</si>
  <si>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</si>
  <si>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</si>
  <si>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</si>
  <si>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</si>
  <si>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</si>
  <si>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</si>
  <si>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</si>
  <si>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</si>
  <si>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</si>
  <si>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</si>
  <si>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</si>
  <si>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</si>
  <si>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</si>
  <si>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</si>
  <si>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</si>
  <si>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</si>
  <si>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</si>
  <si>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</si>
  <si>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</si>
  <si>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</si>
  <si>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</si>
  <si>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</si>
  <si>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</si>
  <si>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</si>
  <si>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</si>
  <si>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</si>
  <si>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</si>
  <si>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</si>
  <si>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</si>
  <si>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</si>
  <si>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</si>
  <si>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</si>
  <si>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</si>
  <si>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</si>
  <si>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</si>
  <si>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</si>
  <si>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</si>
  <si>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</si>
  <si>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</si>
  <si>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</si>
  <si>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</si>
  <si>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</si>
  <si>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</si>
  <si>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</si>
  <si>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</si>
  <si>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</si>
  <si>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</si>
  <si>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</si>
  <si>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</si>
  <si>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</si>
  <si>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</si>
  <si>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</si>
  <si>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</si>
  <si>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</si>
  <si>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</si>
  <si>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</si>
  <si>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</si>
  <si>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</si>
  <si>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</si>
  <si>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</si>
  <si>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</si>
  <si>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</si>
  <si>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</si>
  <si>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</si>
  <si>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</si>
  <si>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</si>
  <si>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</si>
  <si>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</si>
  <si>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</si>
  <si>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</si>
  <si>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</si>
  <si>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</si>
  <si>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</si>
  <si>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</si>
  <si>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</si>
  <si>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</si>
  <si>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</si>
  <si>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</si>
  <si>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</si>
  <si>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</si>
  <si>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</si>
  <si>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</si>
  <si>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</si>
  <si>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</si>
  <si>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</si>
  <si>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</si>
  <si>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</si>
  <si>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</si>
  <si>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</si>
  <si>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</si>
  <si>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</si>
  <si>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</si>
  <si>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</si>
  <si>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</si>
  <si>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</si>
  <si>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</si>
  <si>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</si>
  <si>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</si>
  <si>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</si>
  <si>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</si>
  <si>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</si>
  <si>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</si>
  <si>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</si>
  <si>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</si>
  <si>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</si>
  <si>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</si>
  <si>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</si>
  <si>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</si>
  <si>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</si>
  <si>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</si>
  <si>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</si>
  <si>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</si>
  <si>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</si>
  <si>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</si>
  <si>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</si>
  <si>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</si>
  <si>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</si>
  <si>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</si>
  <si>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</si>
  <si>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</si>
  <si>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</si>
  <si>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</si>
  <si>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</si>
  <si>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</si>
  <si>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</si>
  <si>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</si>
  <si>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</si>
  <si>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</si>
  <si>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</si>
  <si>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</si>
  <si>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</si>
  <si>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</si>
  <si>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</si>
  <si>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</si>
  <si>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</si>
  <si>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</si>
  <si>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</si>
  <si>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</si>
  <si>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</si>
  <si>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</si>
  <si>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</si>
  <si>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</si>
  <si>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</si>
  <si>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</si>
  <si>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</si>
  <si>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</si>
  <si>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</si>
  <si>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</si>
  <si>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</si>
  <si>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</si>
  <si>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</si>
  <si>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</si>
  <si>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</si>
  <si>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</si>
  <si>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</si>
  <si>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</si>
  <si>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</si>
  <si>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</si>
  <si>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</si>
  <si>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</si>
  <si>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</si>
  <si>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</si>
  <si>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</si>
  <si>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</si>
  <si>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</si>
  <si>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</si>
  <si>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</si>
  <si>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</si>
  <si>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</si>
  <si>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</si>
  <si>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</si>
  <si>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</si>
  <si>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</si>
  <si>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</si>
  <si>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</si>
  <si>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</si>
  <si>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</si>
  <si>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</si>
  <si>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</si>
  <si>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</si>
  <si>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</si>
  <si>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</si>
  <si>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</si>
  <si>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</si>
  <si>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</si>
  <si>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</si>
  <si>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</si>
  <si>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</si>
  <si>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</si>
  <si>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</si>
  <si>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</si>
  <si>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</si>
  <si>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</si>
  <si>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</si>
  <si>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</si>
  <si>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</si>
  <si>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</si>
  <si>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</si>
  <si>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</si>
  <si>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</si>
  <si>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</si>
  <si>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</si>
  <si>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</si>
  <si>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</si>
  <si>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</si>
  <si>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</si>
  <si>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</si>
  <si>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</si>
  <si>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</si>
  <si>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</si>
  <si>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</si>
  <si>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</si>
  <si>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</si>
  <si>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</si>
  <si>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</si>
  <si>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</si>
  <si>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</si>
  <si>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</si>
  <si>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</si>
  <si>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</si>
  <si>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</si>
  <si>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</si>
  <si>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</si>
  <si>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</si>
  <si>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</si>
  <si>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</si>
  <si>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</si>
  <si>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</si>
  <si>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</si>
  <si>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</si>
  <si>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</si>
  <si>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</si>
  <si>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</si>
  <si>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</si>
  <si>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</si>
  <si>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</si>
  <si>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</si>
  <si>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</si>
  <si>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</si>
  <si>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</si>
  <si>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</si>
  <si>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</si>
  <si>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</si>
  <si>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</si>
  <si>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</si>
  <si>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</si>
  <si>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</si>
  <si>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</si>
  <si>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</si>
  <si>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</si>
  <si>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</si>
  <si>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</si>
  <si>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</si>
  <si>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</si>
  <si>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</si>
  <si>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</si>
  <si>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</si>
  <si>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</si>
  <si>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</si>
  <si>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</si>
  <si>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</si>
  <si>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</si>
  <si>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</si>
  <si>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</si>
  <si>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</si>
  <si>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</si>
  <si>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</si>
  <si>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</si>
  <si>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</si>
  <si>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</si>
  <si>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</si>
  <si>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</si>
  <si>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</si>
  <si>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</si>
  <si>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</si>
  <si>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</si>
  <si>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</si>
  <si>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</si>
  <si>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</si>
  <si>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</si>
  <si>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</si>
  <si>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</si>
  <si>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</si>
  <si>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</si>
  <si>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</si>
  <si>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</si>
  <si>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</si>
  <si>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</si>
  <si>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</si>
  <si>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</si>
  <si>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</si>
  <si>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</si>
  <si>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</si>
  <si>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</si>
  <si>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</si>
  <si>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</si>
  <si>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</si>
  <si>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</si>
  <si>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</si>
  <si>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</si>
  <si>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</si>
  <si>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</si>
  <si>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</si>
  <si>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</si>
  <si>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</si>
  <si>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</si>
  <si>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</si>
  <si>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</si>
  <si>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</si>
  <si>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</si>
  <si>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</si>
  <si>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</si>
  <si>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</si>
  <si>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</si>
  <si>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</si>
  <si>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</si>
  <si>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</si>
  <si>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</si>
  <si>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</si>
  <si>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</si>
  <si>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</si>
  <si>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</si>
  <si>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</si>
  <si>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</si>
  <si>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</si>
  <si>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</si>
  <si>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</si>
  <si>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</si>
  <si>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</si>
  <si>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</si>
  <si>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</si>
  <si>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</si>
  <si>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</si>
  <si>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</si>
  <si>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</si>
  <si>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</si>
  <si>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</si>
  <si>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</si>
  <si>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</si>
  <si>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</si>
  <si>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</si>
  <si>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</si>
  <si>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</si>
  <si>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</si>
  <si>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</si>
  <si>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</si>
  <si>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</si>
  <si>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</si>
  <si>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</si>
  <si>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</si>
  <si>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</si>
  <si>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</si>
  <si>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</si>
  <si>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</si>
  <si>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</si>
  <si>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</si>
  <si>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</si>
  <si>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</si>
  <si>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</si>
  <si>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</si>
  <si>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</si>
  <si>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</si>
  <si>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</si>
  <si>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</si>
  <si>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</si>
  <si>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</si>
  <si>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</si>
  <si>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</si>
  <si>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</si>
  <si>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</si>
  <si>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</si>
  <si>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</si>
  <si>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</si>
  <si>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</si>
  <si>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</si>
  <si>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</si>
  <si>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</si>
  <si>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</si>
  <si>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</si>
  <si>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</si>
  <si>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</si>
  <si>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</si>
  <si>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</si>
  <si>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</si>
  <si>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</si>
  <si>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</si>
  <si>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</si>
  <si>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</si>
  <si>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</si>
  <si>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</si>
  <si>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</si>
  <si>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</si>
  <si>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</si>
  <si>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</si>
  <si>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</si>
  <si>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</si>
  <si>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</si>
  <si>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</si>
  <si>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</si>
  <si>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</si>
  <si>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</si>
  <si>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</si>
  <si>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</si>
  <si>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</si>
  <si>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</si>
  <si>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</si>
  <si>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</si>
  <si>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</si>
  <si>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</si>
  <si>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</si>
  <si>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</si>
  <si>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</si>
  <si>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</si>
  <si>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</si>
  <si>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</si>
  <si>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</si>
  <si>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</si>
  <si>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</si>
  <si>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</si>
  <si>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</si>
  <si>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</si>
  <si>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</si>
  <si>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</si>
  <si>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</si>
  <si>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</si>
  <si>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</si>
  <si>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</si>
  <si>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</si>
  <si>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</si>
  <si>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</si>
  <si>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</si>
  <si>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</si>
  <si>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</si>
  <si>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</si>
  <si>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</si>
  <si>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</si>
  <si>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</si>
  <si>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</si>
  <si>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</si>
  <si>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</si>
  <si>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</si>
  <si>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</si>
  <si>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</si>
  <si>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</si>
  <si>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</si>
  <si>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</si>
  <si>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</si>
  <si>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</si>
  <si>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</si>
  <si>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</si>
  <si>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</si>
  <si>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</si>
  <si>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</si>
  <si>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</si>
  <si>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</si>
  <si>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</si>
  <si>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</si>
  <si>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</si>
  <si>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</si>
  <si>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</si>
  <si>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</si>
  <si>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</si>
  <si>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</si>
  <si>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</si>
  <si>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</si>
  <si>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</si>
  <si>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</si>
  <si>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</si>
  <si>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</si>
  <si>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</si>
  <si>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</si>
  <si>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</si>
  <si>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</si>
  <si>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</si>
  <si>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</si>
  <si>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</si>
  <si>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</si>
  <si>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</si>
  <si>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</si>
  <si>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</si>
  <si>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</si>
  <si>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</si>
  <si>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</si>
  <si>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</si>
  <si>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</si>
  <si>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</si>
  <si>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</si>
  <si>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</si>
  <si>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</si>
  <si>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</si>
  <si>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</si>
  <si>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</si>
  <si>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</si>
  <si>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</si>
  <si>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</si>
  <si>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</si>
  <si>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</si>
  <si>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</si>
  <si>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</si>
  <si>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</si>
  <si>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</si>
  <si>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</si>
  <si>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</si>
  <si>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</si>
  <si>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</si>
  <si>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</si>
  <si>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</si>
  <si>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</si>
  <si>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</si>
  <si>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</si>
  <si>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</si>
  <si>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</si>
  <si>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</si>
  <si>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</si>
  <si>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</si>
  <si>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</si>
  <si>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</si>
  <si>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</si>
  <si>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</si>
  <si>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</si>
  <si>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</si>
  <si>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</si>
  <si>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</si>
  <si>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</si>
  <si>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</si>
  <si>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</si>
  <si>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</si>
  <si>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</si>
  <si>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</si>
  <si>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</si>
  <si>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</si>
  <si>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</si>
  <si>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</si>
  <si>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</si>
  <si>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</si>
  <si>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</si>
  <si>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</si>
  <si>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</si>
  <si>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</si>
  <si>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</si>
  <si>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</si>
  <si>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</si>
  <si>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</si>
  <si>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</si>
  <si>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</si>
  <si>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</si>
  <si>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</si>
  <si>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</si>
  <si>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</si>
  <si>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</si>
  <si>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</si>
  <si>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</si>
  <si>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</si>
  <si>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</si>
  <si>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</si>
  <si>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</si>
  <si>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</si>
  <si>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</si>
  <si>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</si>
  <si>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</si>
  <si>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</si>
  <si>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</si>
  <si>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</si>
  <si>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</si>
  <si>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</si>
  <si>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</si>
  <si>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</si>
  <si>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</si>
  <si>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</si>
  <si>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</si>
  <si>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</si>
  <si>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</si>
  <si>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</si>
  <si>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</si>
  <si>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</si>
  <si>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</si>
  <si>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</si>
  <si>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</si>
  <si>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</si>
  <si>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</si>
  <si>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</si>
  <si>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</si>
  <si>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</si>
  <si>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</si>
  <si>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</si>
  <si>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</si>
  <si>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</si>
  <si>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</si>
  <si>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</si>
  <si>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</si>
  <si>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</si>
  <si>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</si>
  <si>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</si>
  <si>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</si>
  <si>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</si>
  <si>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</si>
  <si>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</si>
  <si>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</si>
  <si>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</si>
  <si>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</si>
  <si>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</si>
  <si>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</si>
  <si>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</si>
  <si>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</si>
  <si>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</si>
  <si>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</si>
  <si>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</si>
  <si>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</si>
  <si>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</si>
  <si>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</si>
  <si>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</si>
  <si>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</si>
  <si>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</si>
  <si>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</si>
  <si>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</si>
  <si>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</si>
  <si>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</si>
  <si>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</si>
  <si>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</si>
  <si>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</si>
  <si>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</si>
  <si>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</si>
  <si>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</si>
  <si>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</si>
  <si>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</si>
  <si>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</si>
  <si>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</si>
  <si>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</si>
  <si>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</si>
  <si>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</si>
  <si>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</si>
  <si>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</si>
  <si>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</si>
  <si>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</si>
  <si>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</si>
  <si>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</si>
  <si>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</si>
  <si>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</si>
  <si>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</si>
  <si>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</si>
  <si>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</si>
  <si>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</si>
  <si>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</si>
  <si>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</si>
  <si>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</si>
  <si>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</si>
  <si>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</si>
  <si>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</si>
  <si>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</si>
  <si>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</si>
  <si>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</si>
  <si>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</si>
  <si>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</si>
  <si>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</si>
  <si>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</si>
  <si>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</si>
  <si>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</si>
  <si>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</si>
  <si>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</si>
  <si>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</si>
  <si>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</si>
  <si>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</si>
  <si>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</si>
  <si>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</si>
  <si>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</si>
  <si>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</si>
  <si>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</si>
  <si>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</si>
  <si>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</si>
  <si>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</si>
  <si>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</si>
  <si>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</si>
  <si>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</si>
  <si>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</si>
  <si>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</si>
  <si>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</si>
  <si>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</si>
  <si>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</si>
  <si>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</si>
  <si>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</si>
  <si>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</si>
  <si>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</si>
  <si>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</si>
  <si>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</si>
  <si>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</si>
  <si>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</si>
  <si>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</si>
  <si>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</si>
  <si>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</si>
  <si>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</si>
  <si>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</si>
  <si>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</si>
  <si>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</si>
  <si>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</si>
  <si>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</si>
  <si>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</si>
  <si>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</si>
  <si>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</si>
  <si>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</si>
  <si>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</si>
  <si>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</si>
  <si>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</si>
  <si>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</si>
  <si>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</si>
  <si>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</si>
  <si>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</si>
  <si>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</si>
  <si>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</si>
  <si>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</si>
  <si>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</si>
  <si>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</si>
  <si>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</si>
  <si>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</si>
  <si>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</si>
  <si>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</si>
  <si>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</si>
  <si>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</si>
  <si>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</si>
  <si>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</si>
  <si>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</si>
  <si>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</si>
  <si>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</si>
  <si>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</si>
  <si>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</si>
  <si>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</si>
  <si>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</si>
  <si>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</si>
  <si>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</si>
  <si>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</si>
  <si>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</si>
  <si>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</si>
  <si>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</si>
  <si>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</si>
  <si>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</si>
  <si>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</si>
  <si>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</si>
  <si>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</si>
  <si>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</si>
  <si>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</si>
  <si>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</si>
  <si>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</si>
  <si>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</si>
  <si>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</si>
  <si>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</si>
  <si>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</si>
  <si>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</si>
  <si>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</si>
  <si>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</si>
  <si>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</si>
  <si>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</si>
  <si>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</si>
  <si>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</si>
  <si>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</si>
  <si>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</si>
  <si>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</si>
  <si>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</si>
  <si>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</si>
  <si>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</si>
  <si>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</si>
  <si>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</si>
  <si>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</si>
  <si>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</si>
  <si>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</si>
  <si>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</si>
  <si>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</si>
  <si>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</si>
  <si>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</si>
  <si>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</si>
  <si>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</si>
  <si>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</si>
  <si>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</si>
  <si>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</si>
  <si>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</si>
  <si>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</si>
  <si>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</si>
  <si>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</si>
  <si>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</si>
  <si>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</si>
  <si>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</si>
  <si>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</si>
  <si>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</si>
  <si>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</si>
  <si>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</si>
  <si>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</si>
  <si>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</si>
  <si>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</si>
  <si>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</si>
  <si>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</si>
  <si>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</si>
  <si>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</si>
  <si>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</si>
  <si>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</si>
  <si>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</si>
  <si>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</si>
  <si>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</si>
  <si>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</si>
  <si>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</si>
  <si>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</si>
  <si>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</si>
  <si>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</si>
  <si>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</si>
  <si>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</si>
  <si>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</si>
  <si>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</si>
  <si>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</si>
  <si>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</si>
  <si>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</si>
  <si>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</si>
  <si>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</si>
  <si>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</si>
  <si>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</si>
  <si>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</si>
  <si>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</si>
  <si>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</si>
  <si>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</si>
  <si>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</si>
  <si>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</si>
  <si>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</si>
  <si>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</si>
  <si>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</si>
  <si>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</si>
  <si>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</si>
  <si>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</si>
  <si>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</si>
  <si>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</si>
  <si>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</si>
  <si>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</si>
  <si>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</si>
  <si>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</si>
  <si>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</si>
  <si>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</si>
  <si>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</si>
  <si>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</si>
  <si>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</si>
  <si>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</si>
  <si>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</si>
  <si>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</si>
  <si>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</si>
  <si>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</si>
  <si>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</si>
  <si>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</si>
  <si>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</si>
  <si>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</si>
  <si>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</si>
  <si>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</si>
  <si>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</si>
  <si>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</si>
  <si>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</si>
  <si>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</si>
  <si>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</si>
  <si>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</si>
  <si>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</si>
  <si>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</si>
  <si>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</si>
  <si>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</si>
  <si>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</si>
  <si>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</si>
  <si>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</si>
  <si>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</si>
  <si>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</si>
  <si>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</si>
  <si>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</si>
  <si>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</si>
  <si>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</si>
  <si>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</si>
  <si>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</si>
  <si>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</si>
  <si>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</si>
  <si>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</si>
  <si>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</si>
  <si>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</si>
  <si>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</si>
  <si>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</si>
  <si>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</si>
  <si>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</si>
  <si>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</si>
  <si>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</si>
  <si>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</si>
  <si>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</si>
  <si>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</si>
  <si>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</si>
  <si>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</si>
  <si>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</si>
  <si>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</si>
  <si>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</si>
  <si>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</si>
  <si>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</si>
  <si>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</si>
  <si>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</si>
  <si>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</si>
  <si>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</si>
  <si>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</si>
  <si>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</si>
  <si>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</si>
  <si>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</si>
  <si>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</si>
  <si>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</si>
  <si>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</si>
  <si>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</si>
  <si>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</si>
  <si>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</si>
  <si>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</si>
  <si>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</si>
  <si>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</si>
  <si>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</si>
  <si>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</si>
  <si>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</si>
  <si>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</si>
  <si>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</si>
  <si>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</si>
  <si>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</si>
  <si>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</si>
  <si>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</si>
  <si>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</si>
  <si>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</si>
  <si>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</si>
  <si>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</si>
  <si>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</si>
  <si>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</si>
  <si>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</si>
  <si>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</si>
  <si>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</si>
  <si>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</si>
  <si>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</si>
  <si>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</si>
  <si>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</si>
  <si>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</si>
  <si>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</si>
  <si>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</si>
  <si>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</si>
  <si>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</si>
  <si>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</si>
  <si>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</si>
  <si>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</si>
  <si>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</si>
  <si>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</si>
  <si>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</si>
  <si>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</si>
  <si>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</si>
  <si>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</si>
  <si>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</si>
  <si>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</si>
  <si>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</si>
  <si>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</si>
  <si>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</si>
  <si>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</si>
  <si>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</si>
  <si>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</si>
  <si>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</si>
  <si>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</si>
  <si>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</si>
  <si>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</si>
  <si>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</si>
  <si>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</si>
  <si>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</si>
  <si>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</si>
  <si>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</si>
  <si>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</si>
  <si>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</si>
  <si>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</si>
  <si>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</si>
  <si>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</si>
  <si>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</si>
  <si>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</si>
  <si>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</si>
  <si>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</si>
  <si>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</si>
  <si>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</si>
  <si>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</si>
  <si>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</si>
  <si>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</si>
  <si>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</si>
  <si>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</si>
  <si>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</si>
  <si>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</si>
  <si>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</si>
  <si>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</si>
  <si>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</si>
  <si>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</si>
  <si>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</si>
  <si>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</si>
  <si>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</si>
  <si>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</si>
  <si>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</si>
  <si>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</si>
  <si>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</si>
  <si>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</si>
  <si>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</si>
  <si>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</si>
  <si>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</si>
  <si>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</si>
  <si>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</si>
  <si>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</si>
  <si>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</si>
  <si>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</si>
  <si>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</si>
  <si>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</si>
  <si>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</si>
  <si>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</si>
  <si>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</si>
  <si>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</si>
  <si>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</si>
  <si>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</si>
  <si>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</si>
  <si>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</si>
  <si>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</si>
  <si>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</si>
  <si>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</si>
  <si>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</si>
  <si>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</si>
  <si>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</si>
  <si>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</si>
  <si>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</si>
  <si>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</si>
  <si>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</si>
  <si>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</si>
  <si>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</si>
  <si>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</si>
  <si>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</si>
  <si>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</si>
  <si>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</si>
  <si>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</si>
  <si>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</si>
  <si>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</si>
  <si>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</si>
  <si>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</si>
  <si>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</si>
  <si>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</si>
  <si>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</si>
  <si>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</si>
  <si>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</si>
  <si>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</si>
  <si>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</si>
  <si>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</si>
  <si>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</si>
  <si>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</si>
  <si>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</si>
  <si>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</si>
  <si>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</si>
  <si>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</si>
  <si>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</si>
  <si>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</si>
  <si>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</si>
  <si>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</si>
  <si>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</si>
  <si>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</si>
  <si>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</si>
  <si>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</si>
  <si>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</si>
  <si>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</si>
  <si>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</si>
  <si>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</si>
  <si>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</si>
  <si>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</si>
  <si>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</si>
  <si>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</si>
  <si>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</si>
  <si>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</si>
  <si>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</si>
  <si>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</si>
  <si>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</si>
  <si>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</si>
  <si>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</si>
  <si>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</si>
  <si>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</si>
  <si>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</si>
  <si>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</si>
  <si>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</si>
  <si>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</si>
  <si>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</si>
  <si>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</si>
  <si>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</si>
  <si>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</si>
  <si>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</si>
  <si>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</si>
  <si>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</si>
  <si>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</si>
  <si>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</si>
  <si>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</si>
  <si>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</si>
  <si>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</si>
  <si>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</si>
  <si>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</si>
  <si>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</si>
  <si>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</si>
  <si>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</si>
  <si>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</si>
  <si>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</si>
  <si>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</si>
  <si>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</si>
  <si>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</si>
  <si>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</si>
  <si>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</si>
  <si>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</si>
  <si>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</si>
  <si>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</si>
  <si>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</si>
  <si>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</si>
  <si>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</si>
  <si>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</si>
  <si>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</si>
  <si>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</si>
  <si>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</si>
  <si>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</si>
  <si>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</si>
  <si>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</si>
  <si>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</si>
  <si>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</si>
  <si>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</si>
  <si>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</si>
  <si>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</si>
  <si>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</si>
  <si>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</si>
  <si>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</si>
  <si>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</si>
  <si>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</si>
  <si>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</si>
  <si>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</si>
  <si>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</si>
  <si>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</si>
  <si>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</si>
  <si>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</si>
  <si>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</si>
  <si>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</si>
  <si>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</si>
  <si>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</si>
  <si>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</si>
  <si>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</si>
  <si>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</si>
  <si>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</si>
  <si>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</si>
  <si>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</si>
  <si>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</si>
  <si>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</si>
  <si>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</si>
  <si>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</si>
  <si>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</si>
  <si>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</si>
  <si>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</si>
  <si>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</si>
  <si>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</si>
  <si>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</si>
  <si>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</si>
  <si>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</si>
  <si>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</si>
  <si>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</si>
  <si>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</si>
  <si>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</si>
  <si>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</si>
  <si>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</si>
  <si>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</si>
  <si>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</si>
  <si>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</si>
  <si>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</si>
  <si>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</si>
  <si>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</si>
  <si>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</si>
  <si>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</si>
  <si>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</si>
  <si>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</si>
  <si>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</si>
  <si>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</si>
  <si>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</si>
  <si>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</si>
  <si>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</si>
  <si>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</si>
  <si>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</si>
  <si>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</si>
  <si>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</si>
  <si>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</si>
  <si>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</si>
  <si>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</si>
  <si>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</si>
  <si>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</si>
  <si>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</si>
  <si>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</si>
  <si>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</si>
  <si>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</si>
  <si>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</si>
  <si>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</si>
  <si>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</si>
  <si>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</si>
  <si>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</si>
  <si>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</si>
  <si>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</si>
  <si>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</si>
  <si>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</si>
  <si>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</si>
  <si>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</si>
  <si>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</si>
  <si>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</si>
  <si>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</si>
  <si>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</si>
  <si>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</si>
  <si>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</si>
  <si>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</si>
  <si>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</si>
  <si>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</si>
  <si>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</si>
  <si>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</si>
  <si>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</si>
  <si>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</si>
  <si>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</si>
  <si>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</si>
  <si>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</si>
  <si>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</si>
  <si>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</si>
  <si>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</si>
  <si>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</si>
  <si>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</si>
  <si>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</si>
  <si>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</si>
  <si>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</si>
  <si>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</si>
  <si>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</si>
  <si>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</si>
  <si>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</si>
  <si>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</si>
  <si>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</si>
  <si>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</si>
  <si>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</si>
  <si>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</si>
  <si>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</si>
  <si>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</si>
  <si>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</si>
  <si>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</si>
  <si>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</si>
  <si>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</si>
  <si>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</si>
  <si>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</si>
  <si>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</si>
  <si>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</si>
  <si>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</si>
  <si>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</si>
  <si>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</si>
  <si>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</si>
  <si>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</si>
  <si>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</si>
  <si>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</si>
  <si>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</si>
  <si>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</si>
  <si>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</si>
  <si>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</si>
  <si>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</si>
  <si>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</si>
  <si>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</si>
  <si>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</si>
  <si>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</si>
  <si>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</si>
  <si>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</si>
  <si>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</si>
  <si>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</si>
  <si>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</si>
  <si>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</si>
  <si>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</si>
  <si>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</si>
  <si>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</si>
  <si>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</si>
  <si>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</si>
  <si>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</si>
  <si>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</si>
  <si>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</si>
  <si>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</si>
  <si>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</si>
  <si>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</si>
  <si>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</si>
  <si>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</si>
  <si>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</si>
  <si>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</si>
  <si>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</si>
  <si>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</si>
  <si>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</si>
  <si>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</si>
  <si>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</si>
  <si>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</si>
  <si>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</si>
  <si>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</si>
  <si>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</si>
  <si>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</si>
  <si>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</si>
  <si>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</si>
  <si>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</si>
  <si>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</si>
  <si>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</si>
  <si>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</si>
  <si>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</si>
  <si>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</si>
  <si>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</si>
  <si>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</si>
  <si>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</si>
  <si>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</si>
  <si>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</si>
  <si>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</si>
  <si>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</si>
  <si>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</si>
  <si>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</si>
  <si>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</si>
  <si>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</si>
  <si>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</si>
  <si>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</si>
  <si>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</si>
  <si>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</si>
  <si>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</si>
  <si>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</si>
  <si>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</si>
  <si>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</si>
  <si>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</si>
  <si>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</si>
  <si>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</si>
  <si>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</si>
  <si>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</si>
  <si>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</si>
  <si>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</si>
  <si>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</si>
  <si>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</si>
  <si>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</si>
  <si>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</si>
  <si>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</si>
  <si>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</si>
  <si>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</si>
  <si>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</si>
  <si>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</si>
  <si>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</si>
  <si>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</si>
  <si>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</si>
  <si>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</si>
  <si>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</si>
  <si>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</si>
  <si>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</si>
  <si>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</si>
  <si>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</si>
  <si>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</si>
  <si>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</si>
  <si>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</si>
  <si>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</si>
  <si>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</si>
  <si>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</si>
  <si>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</si>
  <si>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</si>
  <si>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</si>
  <si>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</si>
  <si>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</si>
  <si>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</si>
  <si>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</si>
  <si>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</si>
  <si>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</si>
  <si>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</si>
  <si>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</si>
  <si>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</si>
  <si>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</si>
  <si>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</si>
  <si>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</si>
  <si>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</si>
  <si>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</si>
  <si>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</si>
  <si>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</si>
  <si>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</si>
  <si>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</si>
  <si>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</si>
  <si>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</si>
  <si>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</si>
  <si>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</si>
  <si>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</si>
  <si>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</si>
  <si>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</si>
  <si>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</si>
  <si>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</si>
  <si>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</si>
  <si>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</si>
  <si>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</si>
  <si>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</si>
  <si>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</si>
  <si>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</si>
  <si>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</si>
  <si>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</si>
  <si>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</si>
  <si>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</si>
  <si>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</si>
  <si>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</si>
  <si>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</si>
  <si>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</si>
  <si>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</si>
  <si>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</si>
  <si>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</si>
  <si>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</si>
  <si>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</si>
  <si>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</si>
  <si>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</si>
  <si>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</si>
  <si>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</si>
  <si>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</si>
  <si>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</si>
  <si>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</si>
  <si>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</si>
  <si>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</si>
  <si>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</si>
  <si>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</si>
  <si>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</si>
  <si>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</si>
  <si>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</si>
  <si>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</si>
  <si>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</si>
  <si>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</si>
  <si>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</si>
  <si>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</si>
  <si>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</si>
  <si>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</si>
  <si>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</si>
  <si>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</si>
  <si>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</si>
  <si>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</si>
  <si>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</si>
  <si>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</si>
  <si>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</si>
  <si>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</si>
  <si>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</si>
  <si>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</si>
  <si>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</si>
  <si>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</si>
  <si>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</si>
  <si>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</si>
  <si>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</si>
  <si>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</si>
  <si>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</si>
  <si>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</si>
  <si>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</si>
  <si>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</si>
  <si>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</si>
  <si>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</si>
  <si>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</si>
  <si>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</si>
  <si>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</si>
  <si>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</si>
  <si>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</si>
  <si>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</si>
  <si>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</si>
  <si>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</si>
  <si>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</si>
  <si>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</si>
  <si>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</si>
  <si>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</si>
  <si>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</si>
  <si>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</si>
  <si>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</si>
  <si>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</si>
  <si>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</si>
  <si>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</si>
  <si>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</si>
  <si>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</si>
  <si>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</si>
  <si>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</si>
  <si>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</si>
  <si>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</si>
  <si>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</si>
  <si>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</si>
  <si>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</si>
  <si>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</si>
  <si>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</si>
  <si>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</si>
  <si>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</si>
  <si>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</si>
  <si>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</si>
  <si>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</si>
  <si>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</si>
  <si>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</si>
  <si>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</si>
  <si>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</si>
  <si>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</si>
  <si>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</si>
  <si>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</si>
  <si>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</si>
  <si>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</si>
  <si>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</si>
  <si>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</si>
  <si>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</si>
  <si>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</si>
  <si>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</si>
  <si>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</si>
  <si>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</si>
  <si>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</si>
  <si>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</si>
  <si>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</si>
  <si>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</si>
  <si>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</si>
  <si>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</si>
  <si>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</si>
  <si>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</si>
  <si>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</si>
  <si>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</si>
  <si>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</si>
  <si>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</si>
  <si>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</si>
  <si>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</si>
  <si>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</si>
  <si>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</si>
  <si>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</si>
  <si>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</si>
  <si>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</si>
  <si>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</si>
  <si>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</si>
  <si>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</si>
  <si>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</si>
  <si>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</si>
  <si>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</si>
  <si>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</si>
  <si>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</si>
  <si>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</si>
  <si>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</si>
  <si>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</si>
  <si>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</si>
  <si>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</si>
  <si>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</si>
  <si>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</si>
  <si>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</si>
  <si>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</si>
  <si>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</si>
  <si>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</si>
  <si>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</si>
  <si>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</si>
  <si>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</si>
  <si>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</si>
  <si>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</si>
  <si>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</si>
  <si>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</si>
  <si>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</si>
  <si>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</si>
  <si>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</si>
  <si>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</si>
  <si>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</si>
  <si>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</si>
  <si>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</si>
  <si>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</si>
  <si>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</si>
  <si>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</si>
  <si>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</si>
  <si>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</si>
  <si>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</si>
  <si>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</si>
  <si>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</si>
  <si>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</si>
  <si>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</si>
  <si>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</si>
  <si>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</si>
  <si>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</si>
  <si>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</si>
  <si>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</si>
  <si>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</si>
  <si>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</si>
  <si>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</si>
  <si>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</si>
  <si>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</si>
  <si>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</si>
  <si>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</si>
  <si>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</si>
  <si>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</si>
  <si>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</si>
  <si>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</si>
  <si>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</si>
  <si>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</si>
  <si>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</si>
  <si>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</si>
  <si>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</si>
  <si>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</si>
  <si>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</si>
  <si>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</si>
  <si>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</si>
  <si>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</si>
  <si>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</si>
  <si>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</si>
  <si>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</si>
  <si>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</si>
  <si>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</si>
  <si>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</si>
  <si>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</si>
  <si>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</si>
  <si>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</si>
  <si>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</si>
  <si>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</si>
  <si>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</si>
  <si>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</si>
  <si>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</si>
  <si>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</si>
  <si>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</si>
  <si>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</si>
  <si>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</si>
  <si>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</si>
  <si>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</si>
  <si>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</si>
  <si>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</si>
  <si>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</si>
  <si>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</si>
  <si>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</si>
  <si>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</si>
  <si>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</si>
  <si>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</si>
  <si>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</si>
  <si>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</si>
  <si>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</si>
  <si>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</si>
  <si>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</si>
  <si>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</si>
  <si>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</si>
  <si>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</si>
  <si>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</si>
  <si>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</si>
  <si>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</si>
  <si>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</si>
  <si>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</si>
  <si>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</si>
  <si>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</si>
  <si>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</si>
  <si>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</si>
  <si>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</si>
  <si>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</si>
  <si>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</si>
  <si>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</si>
  <si>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</si>
  <si>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</si>
  <si>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</si>
  <si>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</si>
  <si>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</si>
  <si>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</si>
  <si>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</si>
  <si>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</si>
  <si>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</si>
  <si>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</si>
  <si>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</si>
  <si>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</si>
  <si>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</si>
  <si>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</si>
  <si>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</si>
  <si>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</si>
  <si>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</si>
  <si>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</si>
  <si>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</si>
  <si>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</si>
  <si>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</si>
  <si>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</si>
  <si>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</si>
  <si>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</si>
  <si>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</si>
  <si>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</si>
  <si>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</si>
  <si>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</si>
  <si>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</si>
  <si>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</si>
  <si>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</si>
  <si>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</si>
  <si>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</si>
  <si>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</si>
  <si>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</si>
  <si>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</si>
  <si>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</si>
  <si>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</si>
  <si>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</si>
  <si>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</si>
  <si>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</si>
  <si>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</si>
  <si>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</si>
  <si>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</si>
  <si>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</si>
  <si>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</si>
  <si>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</si>
  <si>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</si>
  <si>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</si>
  <si>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</si>
  <si>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</si>
  <si>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</si>
  <si>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</si>
  <si>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</si>
  <si>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</si>
  <si>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</si>
  <si>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</si>
  <si>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</si>
  <si>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</si>
  <si>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</si>
  <si>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</si>
  <si>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</si>
  <si>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</si>
  <si>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</si>
  <si>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</si>
  <si>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</si>
  <si>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</si>
  <si>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</si>
  <si>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</si>
  <si>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</si>
  <si>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</si>
  <si>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</si>
  <si>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</si>
  <si>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</si>
  <si>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</si>
  <si>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</si>
  <si>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</si>
  <si>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</si>
  <si>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</si>
  <si>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</si>
  <si>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</si>
  <si>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</si>
  <si>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</si>
  <si>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</si>
  <si>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</si>
  <si>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</si>
  <si>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</si>
  <si>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</si>
  <si>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</si>
  <si>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</si>
  <si>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</si>
  <si>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</si>
  <si>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</si>
  <si>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</si>
  <si>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</si>
  <si>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</si>
  <si>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</si>
  <si>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</si>
  <si>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</si>
  <si>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</si>
  <si>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</si>
  <si>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</si>
  <si>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</si>
  <si>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</si>
  <si>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</si>
  <si>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</si>
  <si>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</si>
  <si>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</si>
  <si>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</si>
  <si>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</si>
  <si>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</si>
  <si>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</si>
  <si>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</si>
  <si>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</si>
  <si>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</si>
  <si>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</si>
  <si>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</si>
  <si>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</si>
  <si>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</si>
  <si>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</si>
  <si>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</si>
  <si>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</si>
  <si>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</si>
  <si>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</si>
  <si>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</si>
  <si>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</si>
  <si>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</si>
  <si>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</si>
  <si>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</si>
  <si>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</si>
  <si>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</si>
  <si>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</si>
  <si>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</si>
  <si>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</si>
  <si>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</si>
  <si>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</si>
  <si>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</si>
  <si>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</si>
  <si>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</si>
  <si>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</si>
  <si>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</si>
  <si>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</si>
  <si>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</si>
  <si>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</si>
  <si>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</si>
  <si>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</si>
  <si>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</si>
  <si>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</si>
  <si>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</si>
  <si>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</si>
  <si>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</si>
  <si>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</si>
  <si>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</si>
  <si>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</si>
  <si>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</si>
  <si>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</si>
  <si>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</si>
  <si>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</si>
  <si>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</si>
  <si>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</si>
  <si>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</si>
  <si>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</si>
  <si>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</si>
  <si>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</si>
  <si>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</si>
  <si>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</si>
  <si>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</si>
  <si>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</si>
  <si>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</si>
  <si>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</si>
  <si>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</si>
  <si>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</si>
  <si>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</si>
  <si>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</si>
  <si>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</si>
  <si>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</si>
  <si>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</si>
  <si>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</si>
  <si>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</si>
  <si>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</si>
  <si>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</si>
  <si>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</si>
  <si>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</si>
  <si>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</si>
  <si>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</si>
  <si>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</si>
  <si>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</si>
  <si>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</si>
  <si>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</si>
  <si>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</si>
  <si>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</si>
  <si>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</si>
  <si>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</si>
  <si>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</si>
  <si>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</si>
  <si>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</si>
  <si>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</si>
  <si>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</si>
  <si>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</si>
  <si>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</si>
  <si>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</si>
  <si>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</si>
  <si>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</si>
  <si>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</si>
  <si>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</si>
  <si>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</si>
  <si>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</si>
  <si>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</si>
  <si>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</si>
  <si>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</si>
  <si>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</si>
  <si>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</si>
  <si>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</si>
  <si>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</si>
  <si>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</si>
  <si>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</si>
  <si>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</si>
  <si>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</si>
  <si>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</si>
  <si>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</si>
  <si>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</si>
  <si>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</si>
  <si>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</si>
  <si>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</si>
  <si>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</si>
  <si>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</si>
  <si>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</si>
  <si>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</si>
  <si>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</si>
  <si>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</si>
  <si>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</si>
  <si>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</si>
  <si>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</si>
  <si>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</si>
  <si>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</si>
  <si>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</si>
  <si>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</si>
  <si>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</si>
  <si>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</si>
  <si>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</si>
  <si>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</si>
  <si>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</si>
  <si>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</si>
  <si>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</si>
  <si>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</si>
  <si>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</si>
  <si>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</si>
  <si>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</si>
  <si>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</si>
  <si>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</si>
  <si>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</si>
  <si>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</si>
  <si>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</si>
  <si>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</si>
  <si>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</si>
  <si>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</si>
  <si>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</si>
  <si>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</si>
  <si>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</si>
  <si>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</si>
  <si>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</si>
  <si>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</si>
  <si>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</si>
  <si>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</si>
  <si>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</si>
  <si>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</si>
  <si>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</si>
  <si>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</si>
  <si>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</si>
  <si>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</si>
  <si>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</si>
  <si>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</si>
  <si>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</si>
  <si>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</si>
  <si>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</si>
  <si>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</si>
  <si>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</si>
  <si>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</si>
  <si>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</si>
  <si>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</si>
  <si>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</si>
  <si>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</si>
  <si>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</si>
  <si>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</si>
  <si>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</si>
  <si>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</si>
  <si>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</si>
  <si>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</si>
  <si>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</si>
  <si>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</si>
  <si>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</si>
  <si>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</si>
  <si>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</si>
  <si>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</si>
  <si>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</si>
  <si>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</si>
  <si>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</si>
  <si>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</si>
  <si>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</si>
  <si>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</si>
  <si>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</si>
  <si>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</si>
  <si>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</si>
  <si>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</si>
  <si>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</si>
  <si>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</si>
  <si>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</si>
  <si>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</si>
  <si>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</si>
  <si>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</si>
  <si>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</si>
  <si>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</si>
  <si>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</si>
  <si>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</si>
  <si>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</si>
  <si>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</si>
  <si>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</si>
  <si>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</si>
  <si>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</si>
  <si>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</si>
  <si>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</si>
  <si>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</si>
  <si>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</si>
  <si>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</si>
  <si>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</si>
  <si>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</si>
  <si>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</si>
  <si>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</si>
  <si>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</si>
  <si>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</si>
  <si>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</si>
  <si>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</si>
  <si>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</si>
  <si>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</si>
  <si>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</si>
  <si>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</si>
  <si>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</si>
  <si>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</si>
  <si>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</si>
  <si>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</si>
  <si>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</si>
  <si>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</si>
  <si>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</si>
  <si>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</si>
  <si>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</si>
  <si>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</si>
  <si>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</si>
  <si>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</si>
  <si>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</si>
  <si>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</si>
  <si>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</si>
  <si>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</si>
  <si>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</si>
  <si>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</si>
  <si>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</si>
  <si>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</si>
  <si>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</si>
  <si>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</si>
  <si>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</si>
  <si>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</si>
  <si>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</si>
  <si>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</si>
  <si>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</si>
  <si>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</si>
  <si>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</si>
  <si>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</si>
  <si>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</si>
  <si>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</si>
  <si>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</si>
  <si>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</si>
  <si>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</si>
  <si>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</si>
  <si>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</si>
  <si>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</si>
  <si>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</si>
  <si>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</si>
  <si>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</si>
  <si>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</si>
  <si>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</si>
  <si>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</si>
  <si>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</si>
  <si>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</si>
  <si>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</si>
  <si>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</si>
  <si>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</si>
  <si>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</si>
  <si>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</si>
  <si>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</si>
  <si>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</si>
  <si>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</si>
  <si>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</si>
  <si>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</si>
  <si>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</si>
  <si>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</si>
  <si>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</si>
  <si>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</si>
  <si>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</si>
  <si>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</si>
  <si>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</si>
  <si>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</si>
  <si>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</si>
  <si>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</si>
  <si>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</si>
  <si>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</si>
  <si>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</si>
  <si>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</si>
  <si>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</si>
  <si>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</si>
  <si>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</si>
  <si>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</si>
  <si>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</si>
  <si>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</si>
  <si>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</si>
  <si>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</si>
  <si>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</si>
  <si>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</si>
  <si>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</si>
  <si>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</si>
  <si>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</si>
  <si>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</si>
  <si>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</si>
  <si>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</si>
  <si>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</si>
  <si>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</si>
  <si>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</si>
  <si>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</si>
  <si>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</si>
  <si>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</si>
  <si>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</si>
  <si>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</si>
  <si>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</si>
  <si>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</si>
  <si>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</si>
  <si>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</si>
  <si>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</si>
  <si>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</si>
  <si>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</si>
  <si>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</si>
  <si>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</si>
  <si>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</si>
  <si>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</si>
  <si>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</si>
  <si>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</si>
  <si>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</si>
  <si>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</si>
  <si>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</si>
  <si>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</si>
  <si>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</si>
  <si>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</si>
  <si>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</si>
  <si>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</si>
  <si>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</si>
  <si>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</si>
  <si>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</si>
  <si>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</si>
  <si>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</si>
  <si>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</si>
  <si>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</si>
  <si>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</si>
  <si>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</si>
  <si>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</si>
  <si>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</si>
  <si>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</si>
  <si>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</si>
  <si>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</si>
  <si>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</si>
  <si>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</si>
  <si>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</si>
  <si>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</si>
  <si>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</si>
  <si>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</si>
  <si>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</si>
  <si>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</si>
  <si>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</si>
  <si>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</si>
  <si>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</si>
  <si>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</si>
  <si>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</si>
  <si>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</si>
  <si>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</si>
  <si>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</si>
  <si>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</si>
  <si>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</si>
  <si>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</si>
  <si>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</si>
  <si>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</si>
  <si>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</si>
  <si>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</si>
  <si>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</si>
  <si>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</si>
  <si>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</si>
  <si>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</si>
  <si>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</si>
  <si>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</si>
  <si>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</si>
  <si>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</si>
  <si>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</si>
  <si>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</si>
  <si>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</si>
  <si>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</si>
  <si>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</si>
  <si>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</si>
  <si>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</si>
  <si>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</si>
  <si>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</si>
  <si>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</si>
  <si>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</si>
  <si>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</si>
  <si>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</si>
  <si>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</si>
  <si>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</si>
  <si>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</si>
  <si>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</si>
  <si>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</si>
  <si>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</si>
  <si>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</si>
  <si>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</si>
  <si>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</si>
  <si>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</si>
  <si>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</si>
  <si>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</si>
  <si>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</si>
  <si>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</si>
  <si>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</si>
  <si>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</si>
  <si>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</si>
  <si>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</si>
  <si>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</si>
  <si>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</si>
  <si>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</si>
  <si>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</si>
  <si>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</si>
  <si>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</si>
  <si>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</si>
  <si>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</si>
  <si>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</si>
  <si>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</si>
  <si>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</si>
  <si>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</si>
  <si>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</si>
  <si>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</si>
  <si>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</si>
  <si>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</si>
  <si>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</si>
  <si>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</si>
  <si>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</si>
  <si>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</si>
  <si>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</si>
  <si>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</si>
  <si>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</si>
  <si>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</si>
  <si>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</si>
  <si>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</si>
  <si>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</si>
  <si>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</si>
  <si>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</si>
  <si>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</si>
  <si>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</si>
  <si>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</si>
  <si>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</si>
  <si>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</si>
  <si>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</si>
  <si>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</si>
  <si>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</si>
  <si>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</si>
  <si>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</si>
  <si>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</si>
  <si>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</si>
  <si>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</si>
  <si>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</si>
  <si>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</si>
  <si>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</si>
  <si>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</si>
  <si>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</si>
  <si>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</si>
  <si>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</si>
  <si>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</si>
  <si>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</si>
  <si>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</si>
  <si>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</si>
  <si>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</si>
  <si>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</si>
  <si>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</si>
  <si>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</si>
  <si>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</si>
  <si>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</si>
  <si>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</si>
  <si>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</si>
  <si>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</si>
  <si>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</si>
  <si>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</si>
  <si>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</si>
  <si>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</si>
  <si>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</si>
  <si>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</si>
  <si>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</si>
  <si>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</si>
  <si>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</si>
  <si>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</si>
  <si>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</si>
  <si>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</si>
  <si>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</si>
  <si>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</si>
  <si>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</si>
  <si>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</si>
  <si>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</si>
  <si>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</si>
  <si>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</si>
  <si>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</si>
  <si>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</si>
  <si>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</si>
  <si>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</si>
  <si>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</si>
  <si>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</si>
  <si>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</si>
  <si>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</si>
  <si>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</si>
  <si>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</si>
  <si>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</si>
  <si>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</si>
  <si>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</si>
  <si>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</si>
  <si>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</si>
  <si>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</si>
  <si>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</si>
  <si>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</si>
  <si>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</si>
  <si>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</si>
  <si>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</si>
  <si>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</si>
  <si>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</si>
  <si>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</si>
  <si>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</si>
  <si>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</si>
  <si>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</si>
  <si>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</si>
  <si>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</si>
  <si>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</si>
  <si>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</si>
  <si>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</si>
  <si>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</si>
  <si>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</si>
  <si>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</si>
  <si>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</si>
  <si>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</si>
  <si>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</si>
  <si>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</si>
  <si>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</si>
  <si>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</si>
  <si>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</si>
  <si>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</si>
  <si>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</si>
  <si>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</si>
  <si>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</si>
  <si>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</si>
  <si>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</si>
  <si>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</si>
  <si>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</si>
  <si>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</si>
  <si>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</si>
  <si>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</si>
  <si>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</si>
  <si>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</si>
  <si>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</si>
  <si>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</si>
  <si>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</si>
  <si>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</si>
  <si>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</si>
  <si>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</si>
  <si>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</si>
  <si>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</si>
  <si>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</si>
  <si>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</si>
  <si>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</si>
  <si>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</si>
  <si>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</si>
  <si>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</si>
  <si>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</si>
  <si>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</si>
  <si>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</si>
  <si>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</si>
  <si>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</si>
  <si>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</si>
  <si>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</si>
  <si>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</si>
  <si>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</si>
  <si>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</si>
  <si>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</si>
  <si>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</si>
  <si>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</si>
  <si>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</si>
  <si>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</si>
  <si>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</si>
  <si>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</si>
  <si>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</si>
  <si>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</si>
  <si>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</si>
  <si>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</si>
  <si>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</si>
  <si>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</si>
  <si>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</si>
  <si>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</si>
  <si>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</si>
  <si>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</si>
  <si>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</si>
  <si>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</si>
  <si>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</si>
  <si>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</si>
  <si>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</si>
  <si>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</si>
  <si>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</si>
  <si>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</si>
  <si>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</si>
  <si>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</si>
  <si>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</si>
  <si>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</si>
  <si>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</si>
  <si>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</si>
  <si>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</si>
  <si>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</si>
  <si>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</si>
  <si>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</si>
  <si>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</si>
  <si>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</si>
  <si>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</si>
  <si>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</si>
  <si>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</si>
  <si>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</si>
  <si>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</si>
  <si>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</si>
  <si>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</si>
  <si>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</si>
  <si>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</si>
  <si>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</si>
  <si>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</si>
  <si>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</si>
  <si>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</si>
  <si>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</si>
  <si>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</si>
  <si>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</si>
  <si>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</si>
  <si>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</si>
  <si>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</si>
  <si>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</si>
  <si>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</si>
  <si>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</si>
  <si>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</si>
  <si>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</si>
  <si>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</si>
  <si>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</si>
  <si>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</si>
  <si>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</si>
  <si>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</si>
  <si>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</si>
  <si>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</si>
  <si>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</si>
  <si>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</si>
  <si>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</si>
  <si>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</si>
  <si>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</si>
  <si>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</si>
  <si>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</si>
  <si>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</si>
  <si>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</si>
  <si>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</si>
  <si>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</si>
  <si>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</si>
  <si>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</si>
  <si>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</si>
  <si>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</si>
  <si>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</si>
  <si>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</si>
  <si>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</si>
  <si>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</si>
  <si>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</si>
  <si>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</si>
  <si>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</si>
  <si>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</si>
  <si>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</si>
  <si>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</si>
  <si>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</si>
  <si>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</si>
  <si>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</si>
  <si>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</si>
  <si>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</si>
  <si>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</si>
  <si>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</si>
  <si>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</si>
  <si>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</si>
  <si>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</si>
  <si>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</si>
  <si>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</si>
  <si>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</si>
  <si>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</si>
  <si>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</si>
  <si>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</si>
  <si>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</si>
  <si>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</si>
  <si>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</si>
  <si>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</si>
  <si>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</si>
  <si>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</si>
  <si>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</si>
  <si>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</si>
  <si>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</si>
  <si>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</si>
  <si>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</si>
  <si>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</si>
  <si>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</si>
  <si>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</si>
  <si>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</si>
  <si>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</si>
  <si>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</si>
  <si>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</si>
  <si>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</si>
  <si>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</si>
  <si>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</si>
  <si>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</si>
  <si>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</si>
  <si>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</si>
  <si>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</si>
  <si>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</si>
  <si>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</si>
  <si>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</si>
  <si>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</si>
  <si>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</si>
  <si>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</si>
  <si>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</si>
  <si>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</si>
  <si>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</si>
  <si>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</si>
  <si>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</si>
  <si>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</si>
  <si>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</si>
  <si>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</si>
  <si>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</si>
  <si>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</si>
  <si>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</si>
  <si>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</si>
  <si>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</si>
  <si>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</si>
  <si>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</si>
  <si>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</si>
  <si>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</si>
  <si>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</si>
  <si>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</si>
  <si>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</si>
  <si>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</si>
  <si>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</si>
  <si>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</si>
  <si>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</si>
  <si>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</si>
  <si>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</si>
  <si>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</si>
  <si>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</si>
  <si>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</si>
  <si>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</si>
  <si>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</si>
  <si>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</si>
  <si>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</si>
  <si>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</si>
  <si>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</si>
  <si>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</si>
  <si>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</si>
  <si>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</si>
  <si>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</si>
  <si>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</si>
  <si>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</si>
  <si>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</si>
  <si>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</si>
  <si>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</si>
  <si>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</si>
  <si>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</si>
  <si>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</si>
  <si>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</si>
  <si>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</si>
  <si>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</si>
  <si>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</si>
  <si>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</si>
  <si>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</si>
  <si>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</si>
  <si>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</si>
  <si>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</si>
  <si>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</si>
  <si>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</si>
  <si>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</si>
  <si>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</si>
  <si>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</si>
  <si>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</si>
  <si>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</si>
  <si>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</si>
  <si>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</si>
  <si>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</si>
  <si>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</si>
  <si>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</si>
  <si>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</si>
  <si>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</si>
  <si>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</si>
  <si>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</si>
  <si>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</si>
  <si>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</si>
  <si>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</si>
  <si>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</si>
  <si>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</si>
  <si>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</si>
  <si>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</si>
  <si>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</si>
  <si>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</si>
  <si>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</si>
  <si>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</si>
  <si>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</si>
  <si>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</si>
  <si>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</si>
  <si>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</si>
  <si>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</si>
  <si>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</si>
  <si>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</si>
  <si>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</si>
  <si>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</si>
  <si>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</si>
  <si>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</si>
  <si>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</si>
  <si>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</si>
  <si>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</si>
  <si>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</si>
  <si>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</si>
  <si>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</si>
  <si>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</si>
  <si>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</si>
  <si>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</si>
  <si>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</si>
  <si>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</si>
  <si>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</si>
  <si>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</si>
  <si>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</si>
  <si>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</si>
  <si>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</si>
  <si>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</si>
  <si>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</si>
  <si>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</si>
  <si>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</si>
  <si>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</si>
  <si>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</si>
  <si>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</si>
  <si>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</si>
  <si>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</si>
  <si>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</si>
  <si>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</si>
  <si>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</si>
  <si>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</si>
  <si>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</si>
  <si>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</si>
  <si>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</si>
  <si>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</si>
  <si>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</si>
  <si>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</si>
  <si>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</si>
  <si>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</si>
  <si>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</si>
  <si>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</si>
  <si>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</si>
  <si>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</si>
  <si>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</si>
  <si>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</si>
  <si>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</si>
  <si>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</si>
  <si>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</si>
  <si>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</si>
  <si>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</si>
  <si>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</si>
  <si>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</si>
  <si>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</si>
  <si>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</si>
  <si>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</si>
  <si>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</si>
  <si>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</si>
  <si>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</si>
  <si>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</si>
  <si>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</si>
  <si>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</si>
  <si>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</si>
  <si>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</si>
  <si>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</si>
  <si>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</si>
  <si>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</si>
  <si>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</si>
  <si>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</si>
  <si>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</si>
  <si>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</si>
  <si>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</si>
  <si>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</si>
  <si>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</si>
  <si>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</si>
  <si>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</si>
  <si>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</si>
  <si>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</si>
  <si>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</si>
  <si>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</si>
  <si>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</si>
  <si>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</si>
  <si>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</si>
  <si>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</si>
  <si>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</si>
  <si>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</si>
  <si>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</si>
  <si>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</si>
  <si>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</si>
  <si>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</si>
  <si>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</si>
  <si>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</si>
  <si>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</si>
  <si>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</si>
  <si>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</si>
  <si>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</si>
  <si>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</si>
  <si>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</si>
  <si>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</si>
  <si>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</si>
  <si>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</si>
  <si>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</si>
  <si>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</si>
  <si>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</si>
  <si>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</si>
  <si>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</si>
  <si>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</si>
  <si>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</si>
  <si>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</si>
  <si>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</si>
  <si>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</si>
  <si>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</si>
  <si>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</si>
  <si>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</si>
  <si>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</si>
  <si>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</si>
  <si>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</si>
  <si>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</si>
  <si>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</si>
  <si>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</si>
  <si>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</si>
  <si>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</si>
  <si>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</si>
  <si>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</si>
  <si>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</si>
  <si>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</si>
  <si>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</si>
  <si>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</si>
  <si>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</si>
  <si>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</si>
  <si>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</si>
  <si>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</si>
  <si>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</si>
  <si>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</si>
  <si>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</si>
  <si>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</si>
  <si>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</si>
  <si>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</si>
  <si>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</si>
  <si>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</si>
  <si>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</si>
  <si>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</si>
  <si>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</si>
  <si>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</si>
  <si>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</si>
  <si>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</si>
  <si>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</si>
  <si>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</si>
  <si>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</si>
  <si>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</si>
  <si>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</si>
  <si>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</si>
  <si>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</si>
  <si>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</si>
  <si>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</si>
  <si>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</si>
  <si>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</si>
  <si>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</si>
  <si>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</si>
  <si>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</si>
  <si>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</si>
  <si>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</si>
  <si>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</si>
  <si>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</si>
  <si>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</si>
  <si>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</si>
  <si>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</si>
  <si>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</si>
  <si>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</si>
  <si>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</si>
  <si>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</si>
  <si>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</si>
  <si>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</si>
  <si>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</si>
  <si>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</si>
  <si>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</si>
  <si>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</si>
  <si>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</si>
  <si>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</si>
  <si>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</si>
  <si>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</si>
  <si>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</si>
  <si>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</si>
  <si>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</si>
  <si>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</si>
  <si>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</si>
  <si>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</si>
  <si>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</si>
  <si>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</si>
  <si>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</si>
  <si>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</si>
  <si>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</si>
  <si>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</si>
  <si>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</si>
  <si>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</si>
  <si>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</si>
  <si>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</si>
  <si>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</si>
  <si>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</si>
  <si>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</si>
  <si>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</si>
  <si>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</si>
  <si>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</si>
  <si>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</si>
  <si>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</si>
  <si>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</si>
  <si>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</si>
  <si>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</si>
  <si>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</si>
  <si>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</si>
  <si>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</si>
  <si>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</si>
  <si>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</si>
  <si>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</si>
  <si>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</si>
  <si>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</si>
  <si>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</si>
  <si>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</si>
  <si>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</si>
  <si>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</si>
  <si>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</si>
  <si>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</si>
  <si>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</si>
  <si>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</si>
  <si>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</si>
  <si>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</si>
  <si>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</si>
  <si>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</si>
  <si>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</si>
  <si>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</si>
  <si>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</si>
  <si>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</si>
  <si>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</si>
  <si>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</si>
  <si>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</si>
  <si>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</si>
  <si>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</si>
  <si>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</si>
  <si>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</si>
  <si>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</si>
  <si>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</si>
  <si>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</si>
  <si>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</si>
  <si>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</si>
  <si>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</si>
  <si>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</si>
  <si>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</si>
  <si>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</si>
  <si>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</si>
  <si>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</si>
  <si>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</si>
  <si>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</si>
  <si>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</si>
  <si>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</si>
  <si>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</si>
  <si>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</si>
  <si>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</si>
  <si>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</si>
  <si>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</si>
  <si>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</si>
  <si>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</si>
  <si>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</si>
  <si>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</si>
  <si>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</si>
  <si>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</si>
  <si>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</si>
  <si>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</si>
  <si>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</si>
  <si>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</si>
  <si>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</si>
  <si>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</si>
  <si>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</si>
  <si>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</si>
  <si>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</si>
  <si>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</si>
  <si>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</si>
  <si>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</si>
  <si>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</si>
  <si>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</si>
  <si>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</si>
  <si>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</si>
  <si>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</si>
  <si>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</si>
  <si>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</si>
  <si>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</si>
  <si>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</si>
  <si>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</si>
  <si>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</si>
  <si>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</si>
  <si>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</si>
  <si>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</si>
  <si>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</si>
  <si>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</si>
  <si>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</si>
  <si>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</si>
  <si>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</si>
  <si>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</si>
  <si>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</si>
  <si>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</si>
  <si>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</si>
  <si>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</si>
  <si>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</si>
  <si>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</si>
  <si>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</si>
  <si>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</si>
  <si>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</si>
  <si>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</si>
  <si>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</si>
  <si>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</si>
  <si>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</si>
  <si>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</si>
  <si>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</si>
  <si>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</si>
  <si>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</si>
  <si>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</si>
  <si>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</si>
  <si>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</si>
  <si>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</si>
  <si>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</si>
  <si>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</si>
  <si>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</si>
  <si>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</si>
  <si>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</si>
  <si>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</si>
  <si>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</si>
  <si>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</si>
  <si>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</si>
  <si>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</si>
  <si>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</si>
  <si>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</si>
  <si>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</si>
  <si>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</si>
  <si>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</si>
  <si>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</si>
  <si>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</si>
  <si>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</si>
  <si>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</si>
  <si>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</si>
  <si>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</si>
  <si>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</si>
  <si>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</si>
  <si>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</si>
  <si>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</si>
  <si>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</si>
  <si>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</si>
  <si>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</si>
  <si>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</si>
  <si>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</si>
  <si>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</si>
  <si>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</si>
  <si>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</si>
  <si>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</si>
  <si>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</si>
  <si>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</si>
  <si>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</si>
  <si>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</si>
  <si>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</si>
  <si>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</si>
  <si>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</si>
  <si>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</si>
  <si>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</si>
  <si>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</si>
  <si>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</si>
  <si>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</si>
  <si>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</si>
  <si>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</si>
  <si>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</si>
  <si>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</si>
  <si>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</si>
  <si>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</si>
  <si>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</si>
  <si>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</si>
  <si>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</si>
  <si>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</si>
  <si>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</si>
  <si>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</si>
  <si>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</si>
  <si>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</si>
  <si>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</si>
  <si>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</si>
  <si>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</si>
  <si>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</si>
  <si>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</si>
  <si>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</si>
  <si>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</si>
  <si>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</si>
  <si>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</si>
  <si>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</si>
  <si>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</si>
  <si>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</si>
  <si>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</si>
  <si>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</si>
  <si>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</si>
  <si>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</si>
  <si>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</si>
  <si>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</si>
  <si>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</si>
  <si>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</si>
  <si>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</si>
  <si>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</si>
  <si>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</si>
  <si>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</si>
  <si>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</si>
  <si>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</si>
  <si>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</si>
  <si>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</si>
  <si>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</si>
  <si>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</si>
  <si>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</si>
  <si>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</si>
  <si>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</si>
  <si>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</si>
  <si>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</si>
  <si>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</si>
  <si>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</si>
  <si>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</si>
  <si>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</si>
  <si>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</si>
  <si>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</si>
  <si>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</si>
  <si>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</si>
  <si>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</si>
  <si>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</si>
  <si>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</si>
  <si>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</si>
  <si>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</si>
  <si>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</si>
  <si>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</si>
  <si>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</si>
  <si>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</si>
  <si>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</si>
  <si>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</si>
  <si>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</si>
  <si>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</si>
  <si>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</si>
  <si>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</si>
  <si>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</si>
  <si>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</si>
  <si>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</si>
  <si>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</si>
  <si>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</si>
  <si>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</si>
  <si>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</si>
  <si>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</si>
  <si>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</si>
  <si>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</si>
  <si>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</si>
  <si>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</si>
  <si>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</si>
  <si>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</si>
  <si>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</si>
  <si>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</si>
  <si>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</si>
  <si>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</si>
  <si>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</si>
  <si>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</si>
  <si>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</si>
  <si>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</si>
  <si>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</si>
  <si>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</si>
  <si>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</si>
  <si>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</si>
  <si>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</si>
  <si>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</si>
  <si>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</si>
  <si>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</si>
  <si>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</si>
  <si>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</si>
  <si>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</si>
  <si>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</si>
  <si>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</si>
  <si>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</si>
  <si>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</si>
  <si>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</si>
  <si>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</si>
  <si>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</si>
  <si>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</si>
  <si>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</si>
  <si>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</si>
  <si>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</si>
  <si>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</si>
  <si>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</si>
  <si>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</si>
  <si>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</si>
  <si>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</si>
  <si>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</si>
  <si>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</si>
  <si>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</si>
  <si>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</si>
  <si>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</si>
  <si>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</si>
  <si>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</si>
  <si>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</si>
  <si>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</si>
  <si>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</si>
  <si>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</si>
  <si>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</si>
  <si>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</si>
  <si>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</si>
  <si>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</si>
  <si>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</si>
  <si>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</si>
  <si>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</si>
  <si>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</si>
  <si>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</si>
  <si>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</si>
  <si>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</si>
  <si>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</si>
  <si>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</si>
  <si>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</si>
  <si>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</si>
  <si>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</si>
  <si>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</si>
  <si>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</si>
  <si>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</si>
  <si>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</si>
  <si>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</si>
  <si>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</si>
  <si>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</si>
  <si>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</si>
  <si>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</si>
  <si>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</si>
  <si>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</si>
  <si>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</si>
  <si>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</si>
  <si>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</si>
  <si>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</si>
  <si>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</si>
  <si>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</si>
  <si>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</si>
  <si>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</si>
  <si>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</si>
  <si>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</si>
  <si>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</si>
  <si>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</si>
  <si>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</si>
  <si>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</si>
  <si>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</si>
  <si>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</si>
  <si>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</si>
  <si>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</si>
  <si>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</si>
  <si>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</si>
  <si>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</si>
  <si>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</si>
  <si>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</si>
  <si>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</si>
  <si>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</si>
  <si>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</si>
  <si>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</si>
  <si>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</si>
  <si>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</si>
  <si>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</si>
  <si>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</si>
  <si>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</si>
  <si>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</si>
  <si>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</si>
  <si>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</si>
  <si>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</si>
  <si>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</si>
  <si>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</si>
  <si>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</si>
  <si>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</si>
  <si>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</si>
  <si>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</si>
  <si>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</si>
  <si>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</si>
  <si>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</si>
  <si>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</si>
  <si>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</si>
  <si>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</si>
  <si>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</si>
  <si>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</si>
  <si>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</si>
  <si>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</si>
  <si>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</si>
  <si>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</si>
  <si>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</si>
  <si>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</si>
  <si>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</si>
  <si>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</si>
  <si>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</si>
  <si>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</si>
  <si>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</si>
  <si>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</si>
  <si>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</si>
  <si>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</si>
  <si>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</si>
  <si>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</si>
  <si>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</si>
  <si>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</si>
  <si>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</si>
  <si>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</si>
  <si>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</si>
  <si>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</si>
  <si>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</si>
  <si>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</si>
  <si>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</si>
  <si>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</si>
  <si>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</si>
  <si>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</si>
  <si>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</si>
  <si>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</si>
  <si>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</si>
  <si>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</si>
  <si>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</si>
  <si>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</si>
  <si>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</si>
  <si>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</si>
  <si>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</si>
  <si>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</si>
  <si>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</si>
  <si>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</si>
  <si>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</si>
  <si>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</si>
  <si>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</si>
  <si>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</si>
  <si>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</si>
  <si>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</si>
  <si>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</si>
  <si>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</si>
  <si>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</si>
  <si>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</si>
  <si>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</si>
  <si>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</si>
  <si>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</si>
  <si>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</si>
  <si>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</si>
  <si>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</si>
  <si>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</si>
  <si>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</si>
  <si>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</si>
  <si>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</si>
  <si>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</si>
  <si>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</si>
  <si>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</si>
  <si>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</si>
  <si>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</si>
  <si>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</si>
  <si>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</si>
  <si>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</si>
  <si>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</si>
  <si>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</si>
  <si>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</si>
  <si>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</si>
  <si>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</si>
  <si>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</si>
  <si>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</si>
  <si>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</si>
  <si>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</si>
  <si>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</si>
  <si>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</si>
  <si>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</si>
  <si>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</si>
  <si>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</si>
  <si>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</si>
  <si>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</si>
  <si>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</si>
  <si>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</si>
  <si>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</si>
  <si>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</si>
  <si>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</si>
  <si>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</si>
  <si>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</si>
  <si>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</si>
  <si>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</si>
  <si>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</si>
  <si>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</si>
  <si>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</si>
  <si>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</si>
  <si>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</si>
  <si>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</si>
  <si>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</si>
  <si>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</si>
  <si>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</si>
  <si>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</si>
  <si>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</si>
  <si>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</si>
  <si>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</si>
  <si>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</si>
  <si>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</si>
  <si>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</si>
  <si>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</si>
  <si>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</si>
  <si>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</si>
  <si>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</si>
  <si>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</si>
  <si>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</si>
  <si>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</si>
  <si>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</si>
  <si>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</si>
  <si>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</si>
  <si>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</si>
  <si>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</si>
  <si>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</si>
  <si>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</si>
  <si>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</si>
  <si>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</si>
  <si>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</si>
  <si>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</si>
  <si>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</si>
  <si>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</si>
  <si>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</si>
  <si>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</si>
  <si>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</si>
  <si>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</si>
  <si>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</si>
  <si>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</si>
  <si>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</si>
  <si>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</si>
  <si>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</si>
  <si>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</si>
  <si>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</si>
  <si>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</si>
  <si>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</si>
  <si>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</si>
  <si>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</si>
  <si>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</si>
  <si>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</si>
  <si>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</si>
  <si>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</si>
  <si>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</si>
  <si>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</si>
  <si>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</si>
  <si>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</si>
  <si>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</si>
  <si>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</si>
  <si>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</si>
  <si>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</si>
  <si>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</si>
  <si>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</si>
  <si>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</si>
  <si>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</si>
  <si>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</si>
  <si>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</si>
  <si>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</si>
  <si>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</si>
  <si>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</si>
  <si>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</si>
  <si>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</si>
  <si>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</si>
  <si>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</si>
  <si>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</si>
  <si>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</si>
  <si>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</si>
  <si>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</si>
  <si>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</si>
  <si>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</si>
  <si>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</si>
  <si>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</si>
  <si>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</si>
  <si>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</si>
  <si>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</si>
  <si>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</si>
  <si>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</si>
  <si>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</si>
  <si>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</si>
  <si>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</si>
  <si>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</si>
  <si>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</si>
  <si>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</si>
  <si>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</si>
  <si>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</si>
  <si>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</si>
  <si>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</si>
  <si>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</si>
  <si>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</si>
  <si>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</si>
  <si>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</si>
  <si>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</si>
  <si>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</si>
  <si>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</si>
  <si>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</si>
  <si>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</si>
  <si>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</si>
  <si>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</si>
  <si>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</si>
  <si>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</si>
  <si>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</si>
  <si>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</si>
  <si>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</si>
  <si>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</si>
  <si>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</si>
  <si>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</si>
  <si>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</si>
  <si>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</si>
  <si>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</si>
  <si>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</si>
  <si>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</si>
  <si>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</si>
  <si>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</si>
  <si>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</si>
  <si>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</si>
  <si>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</si>
  <si>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</si>
  <si>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</si>
  <si>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</si>
  <si>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</si>
  <si>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</si>
  <si>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</si>
  <si>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</si>
  <si>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</si>
  <si>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</si>
  <si>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</si>
  <si>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</si>
  <si>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</si>
  <si>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</si>
  <si>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</si>
  <si>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</si>
  <si>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</si>
  <si>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</si>
  <si>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</si>
  <si>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</si>
  <si>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</si>
  <si>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</si>
  <si>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</si>
  <si>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</si>
  <si>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</si>
  <si>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</si>
  <si>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</si>
  <si>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</si>
  <si>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</si>
  <si>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</si>
  <si>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</si>
  <si>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</si>
  <si>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</si>
  <si>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</si>
  <si>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</si>
  <si>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</si>
  <si>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</si>
  <si>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</si>
  <si>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</si>
  <si>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</si>
  <si>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</si>
  <si>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</si>
  <si>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</si>
  <si>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</si>
  <si>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</si>
  <si>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</si>
  <si>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</si>
  <si>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</si>
  <si>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</si>
  <si>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</si>
  <si>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</si>
  <si>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</si>
  <si>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</si>
  <si>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</si>
  <si>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</si>
  <si>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</si>
  <si>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</si>
  <si>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</si>
  <si>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</si>
  <si>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</si>
  <si>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</si>
  <si>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</si>
  <si>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</si>
  <si>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</si>
  <si>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</si>
  <si>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</si>
  <si>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</si>
  <si>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</si>
  <si>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</si>
  <si>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</si>
  <si>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</si>
  <si>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</si>
  <si>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</si>
  <si>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</si>
  <si>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</si>
  <si>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</si>
  <si>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</si>
  <si>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</si>
  <si>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</si>
  <si>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</si>
  <si>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</si>
  <si>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</si>
  <si>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</si>
  <si>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</si>
  <si>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</si>
  <si>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</si>
  <si>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</si>
  <si>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</si>
  <si>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</si>
  <si>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</si>
  <si>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</si>
  <si>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</si>
  <si>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</si>
  <si>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</si>
  <si>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</si>
  <si>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</si>
  <si>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</si>
  <si>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</si>
  <si>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</si>
  <si>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</si>
  <si>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</si>
  <si>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</si>
  <si>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</si>
  <si>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</si>
  <si>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</si>
  <si>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</si>
  <si>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</si>
  <si>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</si>
  <si>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</si>
  <si>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</si>
  <si>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</si>
  <si>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</si>
  <si>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</si>
  <si>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</si>
  <si>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</si>
  <si>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</si>
  <si>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</si>
  <si>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</si>
  <si>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</si>
  <si>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</si>
  <si>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</si>
  <si>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</si>
  <si>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</si>
  <si>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</si>
  <si>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</si>
  <si>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</si>
  <si>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</si>
  <si>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</si>
  <si>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</si>
  <si>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</si>
  <si>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</si>
  <si>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</si>
  <si>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</si>
  <si>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</si>
  <si>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</si>
  <si>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</si>
  <si>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</si>
  <si>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</si>
  <si>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</si>
  <si>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</si>
  <si>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</si>
  <si>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</si>
  <si>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</si>
  <si>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</si>
  <si>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</si>
  <si>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</si>
  <si>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</si>
  <si>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</si>
  <si>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</si>
  <si>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</si>
  <si>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</si>
  <si>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</si>
  <si>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</si>
  <si>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</si>
  <si>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</si>
  <si>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</si>
  <si>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</si>
  <si>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</si>
  <si>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</si>
  <si>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</si>
  <si>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</si>
  <si>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</si>
  <si>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</si>
  <si>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</si>
  <si>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</si>
  <si>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</si>
  <si>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</si>
  <si>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</si>
  <si>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</si>
  <si>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</si>
  <si>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</si>
  <si>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</si>
  <si>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</si>
  <si>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</si>
  <si>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</si>
  <si>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</si>
  <si>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</si>
  <si>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</si>
  <si>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</si>
  <si>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</si>
  <si>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</si>
  <si>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</si>
  <si>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</si>
  <si>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</si>
  <si>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</si>
  <si>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</si>
  <si>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</si>
  <si>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</si>
  <si>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</si>
  <si>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</si>
  <si>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</si>
  <si>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</si>
  <si>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</si>
  <si>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</si>
  <si>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</si>
  <si>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</si>
  <si>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</si>
  <si>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</si>
  <si>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</si>
  <si>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</si>
  <si>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</si>
  <si>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</si>
  <si>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</si>
  <si>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</si>
  <si>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</si>
  <si>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</si>
  <si>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</si>
  <si>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</si>
  <si>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</si>
  <si>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</si>
  <si>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</si>
  <si>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</si>
  <si>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</si>
  <si>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</si>
  <si>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</si>
  <si>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</si>
  <si>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</si>
  <si>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</si>
  <si>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</si>
  <si>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</si>
  <si>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</si>
  <si>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</si>
  <si>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</si>
  <si>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</si>
  <si>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</si>
  <si>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</si>
  <si>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</si>
  <si>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</si>
  <si>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</si>
  <si>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</si>
  <si>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</si>
  <si>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</si>
  <si>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</si>
  <si>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</si>
  <si>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</si>
  <si>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</si>
  <si>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</si>
  <si>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</si>
  <si>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</si>
  <si>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</si>
  <si>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</si>
  <si>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</si>
  <si>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</si>
  <si>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</si>
  <si>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</si>
  <si>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</si>
  <si>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</si>
  <si>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</si>
  <si>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</si>
  <si>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</si>
  <si>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</si>
  <si>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</si>
  <si>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</si>
  <si>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</si>
  <si>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</si>
  <si>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</si>
  <si>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</si>
  <si>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</si>
  <si>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</si>
  <si>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</si>
  <si>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</si>
  <si>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</si>
  <si>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</si>
  <si>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</si>
  <si>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</si>
  <si>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</si>
  <si>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</si>
  <si>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</si>
  <si>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</si>
  <si>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</si>
  <si>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</si>
  <si>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</si>
  <si>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</si>
  <si>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</si>
  <si>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</si>
  <si>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</si>
  <si>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</si>
  <si>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</si>
  <si>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</si>
  <si>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</si>
  <si>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</si>
  <si>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</si>
  <si>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</si>
  <si>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</si>
  <si>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</si>
  <si>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</si>
  <si>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</si>
  <si>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</si>
  <si>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</si>
  <si>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</si>
  <si>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</si>
  <si>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</si>
  <si>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</si>
  <si>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</si>
  <si>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</si>
  <si>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</si>
  <si>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</si>
  <si>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</si>
  <si>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</si>
  <si>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</si>
  <si>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</si>
  <si>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</si>
  <si>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</si>
  <si>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</si>
  <si>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</si>
  <si>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</si>
  <si>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</si>
  <si>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</si>
  <si>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</si>
  <si>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</si>
  <si>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</si>
  <si>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</si>
  <si>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</si>
  <si>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</si>
  <si>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</si>
  <si>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</si>
  <si>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</si>
  <si>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</si>
  <si>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</si>
  <si>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</si>
  <si>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</si>
  <si>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</si>
  <si>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</si>
  <si>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</si>
  <si>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</si>
  <si>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</si>
  <si>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</si>
  <si>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</si>
  <si>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</si>
  <si>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</si>
  <si>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</si>
  <si>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</si>
  <si>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</si>
  <si>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</si>
  <si>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</si>
  <si>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</si>
  <si>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</si>
  <si>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</si>
  <si>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</si>
  <si>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</si>
  <si>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</si>
  <si>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</si>
  <si>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</si>
  <si>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</si>
  <si>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</si>
  <si>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</si>
  <si>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</si>
  <si>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</si>
  <si>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</si>
  <si>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</si>
  <si>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</si>
  <si>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</si>
  <si>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</si>
  <si>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</si>
  <si>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</si>
  <si>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</si>
  <si>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</si>
  <si>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</si>
  <si>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</si>
  <si>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</si>
  <si>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</si>
  <si>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</si>
  <si>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</si>
  <si>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</si>
  <si>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</si>
  <si>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</si>
  <si>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</si>
  <si>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</si>
  <si>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</si>
  <si>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</si>
  <si>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</si>
  <si>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</si>
  <si>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</si>
  <si>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</si>
  <si>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</si>
  <si>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</si>
  <si>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</si>
  <si>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</si>
  <si>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</si>
  <si>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</si>
  <si>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</si>
  <si>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</si>
  <si>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</si>
  <si>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</si>
  <si>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</si>
  <si>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</si>
  <si>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</si>
  <si>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</si>
  <si>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</si>
  <si>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</si>
  <si>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</si>
  <si>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</si>
  <si>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</si>
  <si>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</si>
  <si>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</si>
  <si>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</si>
  <si>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</si>
  <si>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</si>
  <si>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</si>
  <si>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</si>
  <si>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</si>
  <si>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</si>
  <si>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</si>
  <si>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</si>
  <si>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</si>
  <si>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</si>
  <si>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</si>
  <si>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</si>
  <si>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</si>
  <si>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</si>
  <si>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</si>
  <si>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</si>
  <si>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</si>
  <si>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</si>
  <si>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</si>
  <si>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</si>
  <si>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</si>
  <si>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</si>
  <si>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</si>
  <si>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</si>
  <si>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</si>
  <si>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</si>
  <si>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</si>
  <si>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</si>
  <si>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</si>
  <si>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</si>
  <si>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</si>
  <si>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</si>
  <si>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</si>
  <si>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</si>
  <si>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</si>
  <si>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</si>
  <si>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</si>
  <si>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</si>
  <si>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</si>
  <si>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</si>
  <si>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</si>
  <si>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</si>
  <si>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</si>
  <si>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</si>
  <si>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</si>
  <si>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</si>
  <si>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</si>
  <si>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</si>
  <si>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</si>
  <si>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</si>
  <si>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</si>
  <si>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</si>
  <si>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</si>
  <si>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</si>
  <si>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</si>
  <si>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</si>
  <si>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</si>
  <si>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</si>
  <si>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</si>
  <si>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</si>
  <si>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</si>
  <si>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</si>
  <si>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</si>
  <si>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</si>
  <si>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</si>
  <si>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</si>
  <si>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</si>
  <si>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</si>
  <si>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</si>
  <si>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</si>
  <si>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</si>
  <si>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</si>
  <si>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</si>
  <si>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</si>
  <si>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</si>
  <si>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</si>
  <si>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</si>
  <si>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</si>
  <si>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</si>
  <si>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</si>
  <si>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</si>
  <si>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</si>
  <si>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</si>
  <si>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</si>
  <si>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</si>
  <si>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</si>
  <si>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</si>
  <si>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</si>
  <si>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</si>
  <si>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</si>
  <si>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</si>
  <si>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</si>
  <si>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</si>
  <si>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</si>
  <si>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</si>
  <si>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</si>
  <si>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</si>
  <si>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</si>
  <si>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</si>
  <si>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</si>
  <si>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</si>
  <si>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</si>
  <si>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</si>
  <si>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</si>
  <si>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</si>
  <si>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</si>
  <si>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</si>
  <si>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</si>
  <si>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</si>
  <si>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</si>
  <si>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</si>
  <si>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</si>
  <si>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</si>
  <si>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</si>
  <si>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</si>
  <si>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</si>
  <si>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</si>
  <si>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</si>
  <si>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</si>
  <si>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</si>
  <si>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</si>
  <si>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</si>
  <si>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</si>
  <si>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</si>
  <si>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</si>
  <si>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</si>
  <si>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</si>
  <si>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</si>
  <si>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</si>
  <si>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</si>
  <si>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</si>
  <si>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</si>
  <si>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</si>
  <si>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</si>
  <si>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</si>
  <si>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</si>
  <si>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</si>
  <si>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</si>
  <si>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</si>
  <si>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</si>
  <si>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</si>
  <si>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</si>
  <si>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</si>
  <si>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</si>
  <si>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</si>
  <si>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</si>
  <si>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</si>
  <si>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</si>
  <si>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</si>
  <si>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</si>
  <si>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</si>
  <si>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</si>
  <si>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</si>
  <si>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</si>
  <si>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</si>
  <si>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</si>
  <si>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</si>
  <si>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</si>
  <si>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</si>
  <si>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</si>
  <si>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</si>
  <si>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</si>
  <si>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</si>
  <si>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</si>
  <si>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</si>
  <si>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</si>
  <si>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</si>
  <si>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</si>
  <si>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</si>
  <si>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</si>
  <si>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</si>
  <si>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</si>
  <si>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</si>
  <si>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</si>
  <si>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</si>
  <si>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</si>
  <si>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</si>
  <si>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</si>
  <si>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</si>
  <si>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</si>
  <si>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</si>
  <si>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</si>
  <si>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</si>
  <si>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</si>
  <si>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</si>
  <si>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</si>
  <si>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</si>
  <si>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</si>
  <si>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</si>
  <si>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</si>
  <si>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</si>
  <si>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</si>
  <si>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</si>
  <si>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</si>
  <si>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</si>
  <si>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</si>
  <si>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</si>
  <si>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</si>
  <si>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</si>
  <si>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</si>
  <si>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</si>
  <si>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</si>
  <si>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</si>
  <si>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</si>
  <si>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</si>
  <si>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</si>
  <si>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</si>
  <si>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</si>
  <si>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</si>
  <si>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</si>
  <si>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</si>
  <si>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</si>
  <si>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</si>
  <si>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</si>
  <si>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</si>
  <si>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</si>
  <si>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</si>
  <si>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</si>
  <si>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</si>
  <si>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</si>
  <si>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</si>
  <si>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</si>
  <si>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</si>
  <si>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</si>
  <si>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</si>
  <si>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</si>
  <si>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</si>
  <si>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</si>
  <si>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</si>
  <si>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</si>
  <si>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</si>
  <si>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</si>
  <si>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</si>
  <si>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</si>
  <si>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</si>
  <si>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</si>
  <si>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</si>
  <si>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</si>
  <si>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</si>
  <si>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</si>
  <si>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</si>
  <si>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</si>
  <si>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</si>
  <si>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</si>
  <si>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</si>
  <si>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</si>
  <si>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</si>
  <si>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</si>
  <si>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</si>
  <si>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</si>
  <si>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</si>
  <si>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</si>
  <si>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</si>
  <si>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</si>
  <si>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</si>
  <si>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</si>
  <si>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</si>
  <si>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</si>
  <si>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</si>
  <si>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</si>
  <si>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</si>
  <si>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</si>
  <si>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</si>
  <si>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</si>
  <si>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</si>
  <si>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</si>
  <si>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</si>
  <si>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</si>
  <si>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</si>
  <si>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</si>
  <si>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</si>
  <si>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</si>
  <si>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</si>
  <si>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</si>
  <si>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</si>
  <si>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</si>
  <si>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</si>
  <si>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</si>
  <si>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</si>
  <si>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</si>
  <si>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</si>
  <si>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</si>
  <si>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</si>
  <si>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</si>
  <si>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</si>
  <si>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</si>
  <si>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</si>
  <si>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</si>
  <si>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</si>
  <si>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</si>
  <si>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</si>
  <si>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</si>
  <si>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</si>
  <si>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</si>
  <si>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</si>
  <si>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</si>
  <si>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</si>
  <si>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</si>
  <si>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</si>
  <si>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</si>
  <si>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</si>
  <si>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</si>
  <si>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</si>
  <si>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</si>
  <si>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</si>
  <si>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</si>
  <si>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</si>
  <si>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</si>
  <si>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</si>
  <si>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</si>
  <si>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</si>
  <si>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</si>
  <si>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</si>
  <si>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</si>
  <si>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</si>
  <si>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</si>
  <si>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</si>
  <si>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</si>
  <si>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</si>
  <si>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</si>
  <si>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</si>
  <si>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</si>
  <si>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</si>
  <si>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</si>
  <si>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</si>
  <si>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</si>
  <si>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</si>
  <si>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</si>
  <si>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</si>
  <si>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</si>
  <si>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</si>
  <si>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</si>
  <si>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</si>
  <si>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</si>
  <si>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</si>
  <si>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</si>
  <si>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</si>
  <si>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</si>
  <si>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</si>
  <si>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</si>
  <si>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</si>
  <si>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</si>
  <si>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</si>
  <si>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</si>
  <si>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</si>
  <si>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</si>
  <si>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</si>
  <si>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</si>
  <si>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</si>
  <si>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</si>
  <si>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</si>
  <si>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</si>
  <si>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</si>
  <si>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</si>
  <si>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</si>
  <si>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</si>
  <si>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</si>
  <si>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</si>
  <si>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</si>
  <si>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</si>
  <si>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</si>
  <si>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</si>
  <si>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</si>
  <si>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</si>
  <si>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</si>
  <si>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</si>
  <si>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</si>
  <si>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</si>
  <si>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</si>
  <si>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</si>
  <si>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</si>
  <si>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</si>
  <si>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</si>
  <si>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</si>
  <si>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</si>
  <si>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</si>
  <si>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</si>
  <si>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</si>
  <si>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</si>
  <si>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</si>
  <si>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</si>
  <si>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</si>
  <si>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</si>
  <si>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</si>
  <si>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</si>
  <si>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</si>
  <si>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</si>
  <si>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</si>
  <si>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</si>
  <si>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</si>
  <si>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</si>
  <si>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</si>
  <si>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</si>
  <si>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</si>
  <si>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</si>
  <si>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</si>
  <si>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</si>
  <si>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</si>
  <si>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</si>
  <si>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</si>
  <si>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</si>
  <si>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</si>
  <si>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</si>
  <si>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</si>
  <si>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</si>
  <si>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</si>
  <si>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</si>
  <si>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</si>
  <si>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</si>
  <si>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</si>
  <si>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</si>
  <si>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</si>
  <si>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</si>
  <si>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</si>
  <si>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</si>
  <si>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</si>
  <si>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</si>
  <si>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</si>
  <si>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</si>
  <si>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</si>
  <si>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</si>
  <si>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</si>
  <si>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</si>
  <si>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</si>
  <si>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</si>
  <si>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</si>
  <si>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</si>
  <si>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</si>
  <si>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</si>
  <si>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</si>
  <si>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</si>
  <si>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</si>
  <si>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</si>
  <si>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</si>
  <si>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</si>
  <si>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</si>
  <si>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</si>
  <si>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</si>
  <si>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</si>
  <si>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</si>
  <si>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</si>
  <si>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</si>
  <si>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</si>
  <si>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</si>
  <si>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</si>
  <si>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</si>
  <si>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</si>
  <si>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</si>
  <si>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</si>
  <si>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</si>
  <si>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</si>
  <si>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</si>
  <si>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</si>
  <si>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</si>
  <si>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</si>
  <si>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</si>
  <si>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</si>
  <si>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</si>
  <si>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</si>
  <si>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</si>
  <si>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</si>
  <si>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</si>
  <si>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</si>
  <si>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</si>
  <si>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</si>
  <si>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</si>
  <si>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</si>
  <si>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</si>
  <si>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</si>
  <si>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</si>
  <si>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</si>
  <si>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</si>
  <si>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</si>
  <si>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</si>
  <si>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</si>
  <si>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</si>
  <si>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</si>
  <si>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</si>
  <si>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</si>
  <si>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</si>
  <si>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</si>
  <si>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</si>
  <si>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</si>
  <si>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</si>
  <si>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</si>
  <si>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</si>
  <si>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</si>
  <si>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</si>
  <si>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</si>
  <si>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</si>
  <si>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</si>
  <si>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</si>
  <si>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</si>
  <si>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</si>
  <si>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</si>
  <si>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</si>
  <si>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</si>
  <si>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</si>
  <si>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</si>
  <si>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</si>
  <si>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</si>
  <si>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</si>
  <si>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</si>
  <si>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</si>
  <si>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</si>
  <si>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</si>
  <si>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</si>
  <si>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</si>
  <si>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</si>
  <si>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</si>
  <si>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</si>
  <si>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</si>
  <si>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</si>
  <si>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</si>
  <si>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</si>
  <si>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</si>
  <si>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</si>
  <si>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</si>
  <si>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</si>
  <si>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</si>
  <si>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</si>
  <si>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</si>
  <si>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</si>
  <si>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</si>
  <si>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</si>
  <si>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</si>
  <si>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</si>
  <si>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</si>
  <si>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</si>
  <si>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</si>
  <si>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</si>
  <si>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</si>
  <si>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</si>
  <si>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</si>
  <si>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</si>
  <si>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</si>
  <si>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</si>
  <si>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</si>
  <si>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</si>
  <si>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</si>
  <si>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</si>
  <si>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</si>
  <si>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</si>
  <si>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</si>
  <si>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</si>
  <si>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</si>
  <si>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</si>
  <si>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</si>
  <si>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</si>
  <si>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</si>
  <si>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</si>
  <si>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</si>
  <si>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</si>
  <si>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</si>
  <si>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</si>
  <si>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</si>
  <si>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</si>
  <si>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</si>
  <si>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</si>
  <si>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</si>
  <si>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</si>
  <si>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</si>
  <si>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</si>
  <si>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</si>
  <si>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</si>
  <si>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</si>
  <si>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</si>
  <si>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</si>
  <si>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</si>
  <si>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</si>
  <si>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</si>
  <si>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</si>
  <si>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</si>
  <si>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</si>
  <si>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</si>
  <si>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</si>
  <si>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</si>
  <si>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</si>
  <si>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</si>
  <si>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</si>
  <si>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</si>
  <si>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</si>
  <si>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</si>
  <si>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</si>
  <si>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</si>
  <si>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</si>
  <si>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</si>
  <si>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</si>
  <si>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</si>
  <si>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</si>
  <si>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</si>
  <si>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</si>
  <si>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</si>
  <si>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</si>
  <si>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</si>
  <si>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</si>
  <si>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</si>
  <si>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</si>
  <si>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</si>
  <si>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</si>
  <si>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</si>
  <si>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</si>
  <si>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</si>
  <si>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</si>
  <si>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</si>
  <si>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</si>
  <si>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</si>
  <si>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</si>
  <si>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</si>
  <si>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</si>
  <si>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</si>
  <si>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</si>
  <si>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</si>
  <si>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</si>
  <si>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</si>
  <si>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</si>
  <si>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</si>
  <si>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</si>
  <si>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</si>
  <si>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</si>
  <si>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</si>
  <si>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</si>
  <si>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</si>
  <si>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</si>
  <si>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</si>
  <si>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</si>
  <si>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</si>
  <si>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</si>
  <si>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</si>
  <si>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</si>
  <si>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</si>
  <si>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</si>
  <si>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</si>
  <si>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</si>
  <si>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</si>
  <si>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</si>
  <si>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</si>
  <si>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</si>
  <si>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</si>
  <si>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</si>
  <si>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</si>
  <si>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</si>
  <si>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</si>
  <si>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</si>
  <si>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</si>
  <si>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</si>
  <si>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</si>
  <si>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</si>
  <si>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</si>
  <si>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</si>
  <si>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</si>
  <si>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</si>
  <si>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</si>
  <si>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</si>
  <si>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</si>
  <si>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</si>
  <si>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</si>
  <si>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</si>
  <si>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</si>
  <si>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</si>
  <si>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</si>
  <si>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</si>
  <si>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</si>
  <si>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</si>
  <si>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</si>
  <si>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</si>
  <si>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</si>
  <si>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</si>
  <si>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</si>
  <si>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</si>
  <si>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</si>
  <si>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</si>
  <si>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</si>
  <si>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</si>
  <si>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</si>
  <si>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</si>
  <si>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</si>
  <si>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</si>
  <si>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</si>
  <si>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</si>
  <si>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</si>
  <si>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</si>
  <si>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</si>
  <si>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</si>
  <si>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</si>
  <si>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</si>
  <si>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</si>
  <si>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</si>
  <si>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</si>
  <si>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</si>
  <si>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</si>
  <si>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</si>
  <si>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</si>
  <si>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</si>
  <si>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</si>
  <si>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</si>
  <si>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</si>
  <si>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</si>
  <si>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</si>
  <si>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</si>
  <si>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</si>
  <si>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</si>
  <si>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</si>
  <si>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</si>
  <si>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</si>
  <si>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</si>
  <si>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</si>
  <si>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</si>
  <si>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</si>
  <si>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</si>
  <si>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</si>
  <si>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</si>
  <si>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</si>
  <si>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</si>
  <si>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</si>
  <si>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</si>
  <si>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</si>
  <si>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</si>
  <si>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</si>
  <si>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</si>
  <si>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</si>
  <si>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</si>
  <si>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</si>
  <si>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</si>
  <si>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</si>
  <si>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</si>
  <si>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</si>
  <si>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</si>
  <si>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</si>
  <si>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</si>
  <si>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</si>
  <si>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</si>
  <si>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</si>
  <si>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</si>
  <si>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</si>
  <si>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</si>
  <si>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</si>
  <si>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</si>
  <si>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</si>
  <si>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</si>
  <si>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</si>
  <si>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</si>
  <si>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</si>
  <si>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</si>
  <si>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</si>
  <si>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</si>
  <si>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</si>
  <si>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</si>
  <si>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</si>
  <si>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</si>
  <si>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</si>
  <si>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</si>
  <si>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</si>
  <si>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</si>
  <si>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</si>
  <si>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</si>
  <si>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</si>
  <si>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</si>
  <si>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</si>
  <si>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</si>
  <si>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</si>
  <si>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</si>
  <si>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</si>
  <si>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</si>
  <si>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</si>
  <si>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</si>
  <si>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</si>
  <si>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</si>
  <si>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</si>
  <si>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</si>
  <si>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</si>
  <si>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</si>
  <si>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</si>
  <si>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</si>
  <si>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</si>
  <si>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</si>
  <si>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</si>
  <si>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</si>
  <si>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</si>
  <si>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</si>
  <si>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</si>
  <si>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</si>
  <si>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</si>
  <si>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</si>
  <si>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</si>
  <si>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</si>
  <si>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</si>
  <si>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</si>
  <si>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</si>
  <si>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</si>
  <si>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</si>
  <si>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</si>
  <si>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</si>
  <si>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</si>
  <si>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</si>
  <si>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</si>
  <si>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</si>
  <si>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</si>
  <si>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</si>
  <si>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</si>
  <si>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</si>
  <si>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</si>
  <si>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</si>
  <si>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</si>
  <si>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</si>
  <si>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</si>
  <si>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</si>
  <si>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</si>
  <si>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</si>
  <si>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</si>
  <si>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</si>
  <si>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</si>
  <si>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</si>
  <si>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</si>
  <si>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</si>
  <si>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</si>
  <si>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</si>
  <si>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</si>
  <si>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</si>
  <si>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</si>
  <si>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</si>
  <si>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</si>
  <si>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</si>
  <si>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</si>
  <si>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</si>
  <si>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</si>
  <si>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</si>
  <si>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</si>
  <si>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</si>
  <si>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</si>
  <si>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</si>
  <si>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</si>
  <si>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</si>
  <si>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</si>
  <si>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</si>
  <si>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</si>
  <si>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</si>
  <si>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</si>
  <si>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</si>
  <si>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</si>
  <si>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</si>
  <si>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</si>
  <si>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</si>
  <si>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</si>
  <si>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</si>
  <si>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</si>
  <si>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</si>
  <si>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</si>
  <si>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</si>
  <si>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</si>
  <si>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</si>
  <si>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</si>
  <si>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</si>
  <si>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</si>
  <si>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</si>
  <si>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</si>
  <si>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</si>
  <si>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</si>
  <si>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</si>
  <si>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</si>
  <si>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</si>
  <si>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</si>
  <si>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</si>
  <si>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</si>
  <si>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</si>
  <si>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</si>
  <si>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</si>
  <si>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</si>
  <si>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</si>
  <si>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</si>
  <si>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</si>
  <si>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</si>
  <si>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</si>
  <si>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</si>
  <si>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</si>
  <si>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</si>
  <si>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</si>
  <si>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</si>
  <si>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</si>
  <si>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</si>
  <si>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</si>
  <si>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</si>
  <si>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</si>
  <si>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</si>
  <si>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</si>
  <si>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</si>
  <si>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</si>
  <si>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</si>
  <si>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</si>
  <si>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</si>
  <si>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</si>
  <si>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</si>
  <si>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</si>
  <si>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</si>
  <si>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</si>
  <si>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</si>
  <si>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</si>
  <si>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</si>
  <si>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</si>
  <si>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</si>
  <si>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</si>
  <si>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</si>
  <si>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</si>
  <si>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</si>
  <si>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</si>
  <si>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</si>
  <si>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</si>
  <si>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</si>
  <si>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</si>
  <si>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</si>
  <si>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</si>
  <si>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</si>
  <si>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</si>
  <si>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</si>
  <si>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</si>
  <si>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</si>
  <si>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</si>
  <si>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</si>
  <si>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</si>
  <si>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</si>
  <si>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</si>
  <si>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</si>
  <si>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</si>
  <si>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</si>
  <si>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</si>
  <si>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</si>
  <si>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</si>
  <si>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</si>
  <si>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</si>
  <si>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</si>
  <si>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</si>
  <si>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</si>
  <si>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</si>
  <si>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</si>
  <si>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</si>
  <si>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</si>
  <si>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</si>
  <si>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</si>
  <si>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</si>
  <si>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</si>
  <si>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</si>
  <si>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</si>
  <si>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</si>
  <si>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</si>
  <si>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</si>
  <si>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</si>
  <si>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</si>
  <si>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</si>
  <si>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</si>
  <si>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</si>
  <si>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</si>
  <si>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</si>
  <si>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</si>
  <si>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</si>
  <si>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</si>
  <si>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</si>
  <si>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</si>
  <si>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</si>
  <si>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</si>
  <si>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</si>
  <si>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</si>
  <si>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</si>
  <si>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</si>
  <si>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</si>
  <si>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</si>
  <si>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</si>
  <si>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</si>
  <si>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</si>
  <si>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</si>
  <si>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</si>
  <si>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</si>
  <si>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</si>
  <si>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</si>
  <si>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</si>
  <si>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</si>
  <si>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</si>
  <si>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</si>
  <si>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</si>
  <si>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</si>
  <si>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</si>
  <si>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</si>
  <si>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</si>
  <si>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</si>
  <si>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</si>
  <si>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</si>
  <si>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</si>
  <si>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</si>
  <si>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</si>
  <si>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</si>
  <si>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</si>
  <si>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</si>
  <si>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</si>
  <si>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</si>
  <si>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</si>
  <si>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</si>
  <si>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</si>
  <si>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</si>
  <si>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</si>
  <si>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</si>
  <si>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</si>
  <si>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</si>
  <si>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</si>
  <si>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</si>
  <si>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</si>
  <si>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</si>
  <si>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</si>
  <si>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</si>
  <si>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</si>
  <si>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</si>
  <si>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</si>
  <si>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</si>
  <si>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</si>
  <si>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</si>
  <si>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</si>
  <si>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</si>
  <si>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</si>
  <si>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</si>
  <si>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</si>
  <si>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</si>
  <si>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</si>
  <si>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</si>
  <si>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</si>
  <si>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</si>
  <si>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</si>
  <si>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</si>
  <si>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</si>
  <si>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</si>
  <si>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</si>
  <si>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</si>
  <si>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</si>
  <si>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</si>
  <si>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</si>
  <si>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</si>
  <si>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</si>
  <si>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</si>
  <si>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</si>
  <si>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</si>
  <si>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</si>
  <si>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</si>
  <si>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</si>
  <si>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</si>
  <si>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</si>
  <si>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</si>
  <si>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</si>
  <si>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</si>
  <si>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</si>
  <si>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</si>
  <si>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</si>
  <si>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</si>
  <si>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</si>
  <si>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</si>
  <si>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</si>
  <si>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</si>
  <si>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</si>
  <si>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</si>
  <si>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</si>
  <si>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</si>
  <si>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</si>
  <si>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</si>
  <si>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</si>
  <si>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</si>
  <si>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</si>
  <si>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</si>
  <si>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</si>
  <si>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</si>
  <si>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</si>
  <si>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</si>
  <si>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</si>
  <si>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</si>
  <si>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</si>
  <si>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</si>
  <si>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</si>
  <si>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</si>
  <si>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</si>
  <si>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</si>
  <si>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</si>
  <si>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</si>
  <si>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</si>
  <si>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</si>
  <si>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</si>
  <si>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</si>
  <si>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</si>
  <si>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</si>
  <si>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</si>
  <si>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</si>
  <si>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</si>
  <si>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</si>
  <si>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</si>
  <si>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</si>
  <si>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</si>
  <si>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</si>
  <si>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</si>
  <si>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</si>
  <si>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</si>
  <si>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</si>
  <si>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</si>
  <si>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</si>
  <si>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</si>
  <si>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</si>
  <si>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</si>
  <si>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</si>
  <si>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</si>
  <si>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</si>
  <si>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</si>
  <si>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</si>
  <si>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</si>
  <si>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</si>
  <si>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</si>
  <si>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</si>
  <si>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</si>
  <si>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</si>
  <si>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</si>
  <si>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</si>
  <si>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</si>
  <si>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</si>
  <si>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</si>
  <si>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</si>
  <si>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</si>
  <si>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</si>
  <si>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</si>
  <si>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</si>
  <si>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</si>
  <si>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</si>
  <si>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</si>
  <si>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</si>
  <si>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</si>
  <si>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</si>
  <si>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</si>
  <si>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</si>
  <si>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</si>
  <si>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</si>
  <si>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</si>
  <si>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</si>
  <si>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</si>
  <si>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</si>
  <si>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</si>
  <si>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</si>
  <si>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</si>
  <si>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</si>
  <si>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</si>
  <si>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</si>
  <si>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</si>
  <si>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</si>
  <si>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</si>
  <si>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</si>
  <si>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</si>
  <si>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</si>
  <si>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</si>
  <si>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</si>
  <si>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</si>
  <si>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</si>
  <si>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</si>
  <si>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</si>
  <si>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</si>
  <si>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</si>
  <si>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</si>
  <si>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</si>
  <si>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</si>
  <si>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</si>
  <si>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</si>
  <si>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</si>
  <si>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</si>
  <si>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</si>
  <si>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</si>
  <si>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</si>
  <si>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</si>
  <si>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</si>
  <si>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</si>
  <si>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</si>
  <si>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</si>
  <si>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</si>
  <si>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</si>
  <si>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</si>
  <si>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</si>
  <si>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</si>
  <si>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</si>
  <si>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</si>
  <si>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</si>
  <si>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</si>
  <si>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</si>
  <si>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</si>
  <si>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</si>
  <si>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</si>
  <si>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</si>
  <si>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</si>
  <si>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</si>
  <si>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</si>
  <si>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</si>
  <si>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</si>
  <si>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</si>
  <si>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</si>
  <si>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</si>
  <si>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</si>
  <si>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</si>
  <si>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</si>
  <si>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</si>
  <si>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</si>
  <si>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</si>
  <si>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</si>
  <si>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</si>
  <si>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</si>
  <si>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</si>
  <si>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</si>
  <si>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</si>
  <si>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</si>
  <si>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</si>
  <si>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</si>
  <si>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</si>
  <si>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</si>
  <si>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</si>
  <si>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</si>
  <si>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</si>
  <si>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</si>
  <si>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</si>
  <si>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</si>
  <si>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</si>
  <si>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</si>
  <si>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</si>
  <si>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</si>
  <si>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</si>
  <si>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</si>
  <si>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</si>
  <si>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</si>
  <si>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</si>
  <si>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</si>
  <si>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</si>
  <si>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</si>
  <si>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</si>
  <si>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</si>
  <si>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</si>
  <si>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</si>
  <si>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</si>
  <si>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</si>
  <si>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</si>
  <si>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</si>
  <si>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</si>
  <si>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</si>
  <si>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</si>
  <si>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</si>
  <si>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</si>
  <si>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</si>
  <si>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</si>
  <si>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</si>
  <si>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</si>
  <si>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</si>
  <si>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</si>
  <si>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</si>
  <si>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</si>
  <si>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</si>
  <si>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</si>
  <si>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</si>
  <si>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</si>
  <si>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</si>
  <si>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</si>
  <si>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</si>
  <si>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</si>
  <si>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</si>
  <si>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</si>
  <si>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</si>
  <si>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</si>
  <si>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</si>
  <si>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</si>
  <si>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</si>
  <si>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</si>
  <si>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</si>
  <si>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</si>
  <si>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</si>
  <si>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</si>
  <si>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</si>
  <si>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</si>
  <si>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</si>
  <si>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</si>
  <si>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</si>
  <si>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</si>
  <si>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</si>
  <si>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</si>
  <si>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</si>
  <si>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</si>
  <si>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</si>
  <si>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</si>
  <si>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</si>
  <si>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</si>
  <si>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</si>
  <si>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</si>
  <si>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</si>
  <si>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</si>
  <si>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</si>
  <si>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</si>
  <si>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</si>
  <si>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</si>
  <si>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</si>
  <si>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</si>
  <si>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</si>
  <si>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</si>
  <si>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</si>
  <si>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</si>
  <si>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</si>
  <si>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</si>
  <si>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</si>
  <si>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</si>
  <si>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</si>
  <si>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</si>
  <si>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</si>
  <si>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</si>
  <si>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</si>
  <si>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</si>
  <si>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</si>
  <si>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</si>
  <si>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</si>
  <si>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</si>
  <si>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</si>
  <si>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</si>
  <si>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</si>
  <si>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</si>
  <si>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</si>
  <si>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</si>
  <si>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</si>
  <si>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</si>
  <si>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</si>
  <si>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</si>
  <si>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</si>
  <si>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</si>
  <si>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</si>
  <si>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</si>
  <si>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</si>
  <si>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</si>
  <si>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</si>
  <si>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</si>
  <si>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</si>
  <si>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</si>
  <si>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</si>
  <si>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</si>
  <si>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</si>
  <si>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</si>
  <si>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</si>
  <si>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</si>
  <si>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</si>
  <si>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</si>
  <si>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</si>
  <si>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</si>
  <si>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</si>
  <si>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</si>
  <si>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</si>
  <si>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</si>
  <si>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</si>
  <si>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</si>
  <si>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</si>
  <si>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</si>
  <si>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</si>
  <si>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</si>
  <si>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</si>
  <si>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</si>
  <si>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</si>
  <si>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</si>
  <si>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</si>
  <si>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</si>
  <si>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</si>
  <si>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</si>
  <si>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</si>
  <si>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</si>
  <si>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</si>
  <si>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</si>
  <si>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</si>
  <si>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</si>
  <si>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</si>
  <si>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</si>
  <si>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</si>
  <si>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</si>
  <si>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</si>
  <si>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</si>
  <si>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</si>
  <si>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</si>
  <si>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</si>
  <si>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</si>
  <si>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</si>
  <si>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</si>
  <si>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</si>
  <si>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</si>
  <si>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</si>
  <si>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</si>
  <si>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</si>
  <si>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</si>
  <si>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</si>
  <si>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</si>
  <si>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</si>
  <si>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</si>
  <si>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</si>
  <si>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</si>
  <si>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</si>
  <si>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</si>
  <si>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</si>
  <si>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</si>
  <si>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</si>
  <si>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</si>
  <si>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</si>
  <si>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</si>
  <si>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</si>
  <si>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</si>
  <si>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</si>
  <si>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</si>
  <si>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</si>
  <si>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</si>
  <si>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</si>
  <si>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</si>
  <si>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</si>
  <si>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</si>
  <si>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</si>
  <si>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</si>
  <si>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</si>
  <si>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</si>
  <si>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</si>
  <si>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</si>
  <si>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</si>
  <si>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</si>
  <si>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</si>
  <si>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</si>
  <si>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</si>
  <si>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</si>
  <si>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</si>
  <si>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</si>
  <si>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</si>
  <si>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</si>
  <si>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</si>
  <si>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</si>
  <si>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</si>
  <si>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</si>
  <si>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</si>
  <si>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</si>
  <si>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</si>
  <si>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</si>
  <si>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</si>
  <si>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</si>
  <si>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</si>
  <si>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</si>
  <si>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</si>
  <si>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</si>
  <si>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</si>
  <si>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</si>
  <si>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</si>
  <si>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</si>
  <si>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</si>
  <si>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</si>
  <si>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</si>
  <si>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</si>
  <si>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</si>
  <si>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</si>
  <si>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</si>
  <si>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</si>
  <si>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</si>
  <si>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</si>
  <si>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</si>
  <si>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</si>
  <si>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</si>
  <si>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</si>
  <si>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</si>
  <si>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</si>
  <si>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</si>
  <si>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</si>
  <si>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</si>
  <si>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</si>
  <si>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</si>
  <si>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</si>
  <si>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</si>
  <si>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</si>
  <si>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</si>
  <si>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</si>
  <si>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</si>
  <si>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</si>
  <si>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</si>
  <si>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</si>
  <si>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</si>
  <si>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</si>
  <si>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</si>
  <si>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</si>
  <si>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</si>
  <si>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</si>
  <si>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</si>
  <si>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</si>
  <si>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</si>
  <si>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</si>
  <si>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</si>
  <si>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</si>
  <si>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</si>
  <si>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</si>
  <si>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</si>
  <si>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</si>
  <si>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</si>
  <si>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</si>
  <si>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</si>
  <si>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</si>
  <si>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</si>
  <si>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</si>
  <si>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</si>
  <si>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</si>
  <si>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</si>
  <si>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</si>
  <si>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</si>
  <si>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</si>
  <si>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</si>
  <si>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</si>
  <si>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</si>
  <si>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</si>
  <si>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</si>
  <si>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</si>
  <si>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</si>
  <si>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</si>
  <si>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</si>
  <si>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</si>
  <si>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</si>
  <si>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</si>
  <si>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</si>
  <si>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</si>
  <si>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</si>
  <si>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</si>
  <si>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</si>
  <si>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</si>
  <si>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</si>
  <si>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</si>
  <si>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</si>
  <si>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</si>
  <si>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</si>
  <si>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</si>
  <si>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</si>
  <si>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</si>
  <si>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</si>
  <si>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</si>
  <si>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</si>
  <si>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</si>
  <si>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</si>
  <si>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</si>
  <si>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</si>
  <si>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</si>
  <si>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</si>
  <si>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</si>
  <si>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</si>
  <si>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</si>
  <si>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</si>
  <si>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</si>
  <si>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</si>
  <si>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</si>
  <si>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</si>
  <si>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</si>
  <si>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</si>
  <si>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</si>
  <si>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</si>
  <si>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</si>
  <si>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</si>
  <si>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</si>
  <si>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</si>
  <si>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</si>
  <si>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</si>
  <si>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</si>
  <si>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</si>
  <si>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</si>
  <si>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</si>
  <si>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</si>
  <si>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</si>
  <si>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</si>
  <si>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</si>
  <si>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</si>
  <si>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</si>
  <si>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</si>
  <si>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</si>
  <si>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</si>
  <si>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</si>
  <si>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</si>
  <si>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</si>
  <si>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</si>
  <si>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</si>
  <si>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</si>
  <si>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</si>
  <si>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</si>
  <si>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</si>
  <si>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</si>
  <si>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</si>
  <si>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</si>
  <si>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</si>
  <si>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</si>
  <si>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</si>
  <si>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</si>
  <si>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</si>
  <si>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</si>
  <si>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</si>
  <si>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</si>
  <si>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</si>
  <si>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</si>
  <si>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</si>
  <si>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</si>
  <si>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</si>
  <si>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</si>
  <si>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</si>
  <si>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</si>
  <si>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</si>
  <si>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</si>
  <si>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</si>
  <si>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</si>
  <si>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</si>
  <si>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</si>
  <si>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</si>
  <si>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</si>
  <si>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</si>
  <si>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</si>
  <si>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</si>
  <si>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</si>
  <si>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</si>
  <si>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</si>
  <si>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</si>
  <si>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</si>
  <si>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</si>
  <si>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</si>
  <si>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</si>
  <si>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</si>
  <si>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</si>
  <si>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</si>
  <si>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</si>
  <si>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</si>
  <si>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</si>
  <si>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</si>
  <si>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</si>
  <si>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</si>
  <si>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</si>
  <si>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</si>
  <si>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</si>
  <si>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</si>
  <si>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</si>
  <si>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</si>
  <si>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</si>
  <si>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</si>
  <si>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</si>
  <si>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</si>
  <si>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</si>
  <si>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</si>
  <si>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</si>
  <si>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</si>
  <si>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</si>
  <si>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</si>
  <si>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</si>
  <si>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</si>
  <si>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</si>
  <si>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</si>
  <si>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</si>
  <si>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</si>
  <si>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</si>
  <si>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</si>
  <si>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</si>
  <si>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</si>
  <si>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</si>
  <si>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</si>
  <si>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</si>
  <si>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</si>
  <si>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</si>
  <si>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</si>
  <si>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</si>
  <si>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</si>
  <si>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</si>
  <si>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</si>
  <si>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</si>
  <si>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</si>
  <si>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</si>
  <si>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</si>
  <si>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</si>
  <si>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</si>
  <si>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</si>
  <si>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</si>
  <si>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</si>
  <si>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</si>
  <si>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</si>
  <si>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</si>
  <si>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</si>
  <si>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</si>
  <si>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</si>
  <si>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</si>
  <si>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</si>
  <si>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</si>
  <si>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</si>
  <si>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</si>
  <si>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</si>
  <si>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</si>
  <si>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</si>
  <si>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</si>
  <si>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</si>
  <si>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</si>
  <si>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</si>
  <si>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</si>
  <si>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</si>
  <si>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</si>
  <si>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</si>
  <si>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</si>
  <si>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</si>
  <si>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</si>
  <si>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</si>
  <si>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</si>
  <si>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</si>
  <si>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</si>
  <si>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</si>
  <si>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</si>
  <si>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</si>
  <si>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</si>
  <si>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</si>
  <si>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</si>
  <si>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</si>
  <si>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</si>
  <si>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</si>
  <si>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</si>
  <si>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</si>
  <si>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</si>
  <si>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</si>
  <si>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</si>
  <si>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</si>
  <si>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</si>
  <si>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</si>
  <si>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</si>
  <si>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</si>
  <si>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</si>
  <si>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</si>
  <si>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</si>
  <si>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</si>
  <si>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</si>
  <si>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</si>
  <si>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</si>
  <si>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</si>
  <si>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</si>
  <si>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</si>
  <si>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</si>
  <si>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</si>
  <si>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</si>
  <si>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</si>
  <si>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</si>
  <si>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</si>
  <si>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</si>
  <si>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</si>
  <si>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</si>
  <si>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</si>
  <si>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</si>
  <si>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</si>
  <si>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</si>
  <si>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</si>
  <si>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</si>
  <si>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</si>
  <si>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</si>
  <si>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</si>
  <si>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</si>
  <si>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</si>
  <si>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</si>
  <si>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</si>
  <si>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</si>
  <si>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</si>
  <si>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</si>
  <si>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</si>
  <si>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</si>
  <si>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</si>
  <si>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</si>
  <si>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</si>
  <si>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</si>
  <si>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</si>
  <si>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</si>
  <si>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</si>
  <si>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</si>
  <si>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</si>
  <si>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</si>
  <si>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</si>
  <si>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</si>
  <si>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</si>
  <si>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</si>
  <si>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</si>
  <si>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</si>
  <si>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</si>
  <si>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</si>
  <si>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</si>
  <si>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</si>
  <si>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</si>
  <si>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</si>
  <si>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</si>
  <si>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</si>
  <si>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</si>
  <si>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</si>
  <si>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</si>
  <si>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</si>
  <si>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</si>
  <si>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</si>
  <si>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</si>
  <si>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</si>
  <si>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</si>
  <si>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</si>
  <si>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</si>
  <si>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</si>
  <si>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</si>
  <si>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</si>
  <si>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</si>
  <si>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</si>
  <si>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</si>
  <si>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</si>
  <si>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</si>
  <si>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</si>
  <si>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</si>
  <si>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</si>
  <si>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</si>
  <si>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</si>
  <si>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</si>
  <si>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</si>
  <si>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</si>
  <si>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</si>
  <si>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</si>
  <si>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</si>
  <si>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</si>
  <si>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</si>
  <si>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</si>
  <si>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</si>
  <si>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</si>
  <si>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</si>
  <si>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</si>
  <si>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</si>
  <si>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</si>
  <si>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</si>
  <si>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</si>
  <si>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</si>
  <si>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</si>
  <si>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</si>
  <si>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</si>
  <si>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</si>
  <si>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</si>
  <si>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</si>
  <si>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</si>
  <si>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</si>
  <si>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</si>
  <si>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</si>
  <si>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</si>
  <si>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</si>
  <si>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</si>
  <si>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</si>
  <si>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</si>
  <si>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</si>
  <si>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</si>
  <si>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</si>
  <si>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</si>
  <si>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</si>
  <si>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</si>
  <si>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</si>
  <si>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</si>
  <si>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</si>
  <si>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</si>
  <si>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</si>
  <si>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</si>
  <si>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</si>
  <si>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</si>
  <si>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</si>
  <si>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</si>
  <si>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</si>
  <si>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</si>
  <si>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</si>
  <si>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</si>
  <si>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</si>
  <si>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</si>
  <si>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</si>
  <si>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</si>
  <si>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</si>
  <si>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</si>
  <si>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</si>
  <si>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</si>
  <si>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</si>
  <si>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</si>
  <si>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</si>
  <si>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</si>
  <si>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</si>
  <si>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</si>
  <si>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</si>
  <si>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</si>
  <si>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</si>
  <si>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</si>
  <si>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</si>
  <si>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</si>
  <si>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</si>
  <si>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</si>
  <si>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</si>
  <si>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</si>
  <si>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</si>
  <si>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</si>
  <si>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</si>
  <si>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</si>
  <si>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</si>
  <si>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</si>
  <si>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</si>
  <si>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</si>
  <si>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</si>
  <si>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</si>
  <si>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</si>
  <si>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</si>
  <si>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</si>
  <si>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</si>
  <si>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</si>
  <si>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</si>
  <si>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</si>
  <si>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</si>
  <si>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</si>
  <si>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</si>
  <si>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</si>
  <si>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</si>
  <si>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</si>
  <si>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</si>
  <si>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</si>
  <si>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</si>
  <si>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</si>
  <si>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</si>
  <si>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</si>
  <si>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</si>
  <si>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</si>
  <si>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</si>
  <si>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</si>
  <si>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</si>
  <si>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</si>
  <si>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</si>
  <si>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</si>
  <si>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</si>
  <si>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</si>
  <si>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</si>
  <si>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</si>
  <si>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</si>
  <si>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</si>
  <si>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</si>
  <si>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</si>
  <si>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</si>
  <si>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</si>
  <si>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</si>
  <si>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</si>
  <si>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</si>
  <si>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</si>
  <si>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</si>
  <si>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</si>
  <si>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</si>
  <si>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</si>
  <si>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</si>
  <si>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</si>
  <si>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</si>
  <si>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</si>
  <si>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</si>
  <si>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</si>
  <si>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</si>
  <si>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</si>
  <si>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</si>
  <si>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</si>
  <si>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</si>
  <si>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</si>
  <si>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</si>
  <si>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</si>
  <si>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</si>
  <si>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</si>
  <si>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</si>
  <si>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</si>
  <si>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</si>
  <si>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</si>
  <si>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</si>
  <si>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</si>
  <si>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</si>
  <si>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</si>
  <si>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</si>
  <si>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</si>
  <si>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</si>
  <si>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</si>
  <si>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</si>
  <si>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</si>
  <si>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</si>
  <si>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</si>
  <si>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</si>
  <si>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</si>
  <si>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</si>
  <si>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</si>
  <si>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</si>
  <si>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</si>
  <si>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</si>
  <si>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</si>
  <si>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</si>
  <si>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</si>
  <si>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</si>
  <si>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</si>
  <si>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</si>
  <si>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</si>
  <si>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</si>
  <si>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</si>
  <si>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</si>
  <si>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</si>
  <si>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</si>
  <si>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</si>
  <si>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</si>
  <si>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</si>
  <si>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</si>
  <si>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</si>
  <si>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</si>
  <si>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</si>
  <si>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</si>
  <si>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</si>
  <si>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</si>
  <si>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</si>
  <si>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</si>
  <si>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</si>
  <si>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</si>
  <si>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</si>
  <si>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</si>
  <si>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</si>
  <si>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</si>
  <si>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</si>
  <si>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</si>
  <si>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</si>
  <si>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</si>
  <si>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</si>
  <si>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</si>
  <si>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</si>
  <si>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</si>
  <si>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</si>
  <si>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</si>
  <si>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</si>
  <si>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</si>
  <si>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</si>
  <si>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</si>
  <si>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</si>
  <si>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</si>
  <si>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</si>
  <si>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</si>
  <si>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</si>
  <si>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</si>
  <si>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</si>
  <si>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</si>
  <si>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</si>
  <si>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</si>
  <si>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</si>
  <si>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</si>
  <si>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</si>
  <si>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</si>
  <si>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</si>
  <si>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</si>
  <si>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</si>
  <si>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</si>
  <si>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</si>
  <si>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</si>
  <si>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</si>
  <si>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</si>
  <si>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</si>
  <si>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</si>
  <si>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</si>
  <si>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</si>
  <si>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</si>
  <si>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</si>
  <si>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</si>
  <si>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</si>
  <si>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</si>
  <si>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</si>
  <si>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</si>
  <si>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</si>
  <si>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</si>
  <si>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</si>
  <si>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</si>
  <si>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</si>
  <si>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</si>
  <si>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</si>
  <si>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</si>
  <si>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</si>
  <si>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</si>
  <si>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</si>
  <si>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</si>
  <si>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</si>
  <si>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</si>
  <si>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</si>
  <si>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</si>
  <si>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</si>
  <si>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</si>
  <si>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</si>
  <si>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</si>
  <si>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</si>
  <si>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</si>
  <si>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</si>
  <si>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</si>
  <si>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</si>
  <si>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</si>
  <si>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</si>
  <si>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</si>
  <si>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</si>
  <si>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</si>
  <si>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</si>
  <si>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</si>
  <si>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</si>
  <si>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</si>
  <si>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</si>
  <si>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</si>
  <si>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</si>
  <si>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</si>
  <si>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</si>
  <si>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</si>
  <si>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</si>
  <si>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</si>
  <si>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</si>
  <si>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</si>
  <si>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</si>
  <si>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</si>
  <si>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</si>
  <si>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</si>
  <si>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</si>
  <si>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</si>
  <si>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</si>
  <si>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</si>
  <si>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</si>
  <si>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</si>
  <si>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</si>
  <si>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</si>
  <si>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</si>
  <si>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</si>
  <si>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</si>
  <si>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</si>
  <si>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</si>
  <si>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</si>
  <si>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</si>
  <si>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</si>
  <si>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</si>
  <si>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</si>
  <si>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</si>
  <si>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</si>
  <si>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</si>
  <si>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</si>
  <si>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</si>
  <si>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</si>
  <si>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</si>
  <si>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</si>
  <si>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</si>
  <si>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</si>
  <si>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</si>
  <si>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</si>
  <si>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</si>
  <si>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</si>
  <si>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</si>
  <si>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</si>
  <si>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</si>
  <si>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</si>
  <si>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</si>
  <si>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</si>
  <si>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</si>
  <si>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</si>
  <si>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</si>
  <si>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</si>
  <si>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</si>
  <si>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</si>
  <si>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</si>
  <si>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</si>
  <si>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</si>
  <si>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</si>
  <si>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</si>
  <si>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</si>
  <si>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</si>
  <si>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</si>
  <si>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</si>
  <si>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</si>
  <si>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</si>
  <si>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</si>
  <si>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</si>
  <si>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</si>
  <si>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</si>
  <si>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</si>
  <si>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</si>
  <si>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</si>
  <si>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</si>
  <si>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</si>
  <si>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</si>
  <si>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</si>
  <si>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</si>
  <si>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</si>
  <si>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</si>
  <si>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</si>
  <si>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</si>
  <si>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</si>
  <si>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</si>
  <si>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</si>
  <si>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</si>
  <si>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</si>
  <si>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</si>
  <si>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</si>
  <si>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</si>
  <si>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</si>
  <si>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</si>
  <si>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</si>
  <si>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</si>
  <si>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</si>
  <si>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</si>
  <si>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</si>
  <si>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</si>
  <si>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</si>
  <si>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</si>
  <si>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</si>
  <si>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</si>
  <si>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</si>
  <si>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</si>
  <si>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</si>
  <si>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</si>
  <si>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</si>
  <si>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</si>
  <si>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</si>
  <si>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</si>
  <si>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</si>
  <si>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</si>
  <si>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</si>
  <si>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</si>
  <si>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</si>
  <si>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</si>
  <si>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</si>
  <si>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</si>
  <si>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</si>
  <si>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</si>
  <si>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</si>
  <si>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</si>
  <si>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</si>
  <si>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</si>
  <si>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</si>
  <si>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</si>
  <si>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</si>
  <si>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</si>
  <si>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</si>
  <si>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</si>
  <si>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</si>
  <si>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</si>
  <si>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</si>
  <si>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</si>
  <si>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</si>
  <si>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</si>
  <si>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</si>
  <si>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</si>
  <si>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</si>
  <si>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</si>
  <si>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</si>
  <si>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</si>
  <si>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</si>
  <si>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</si>
  <si>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</si>
  <si>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</si>
  <si>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</si>
  <si>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</si>
  <si>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</si>
  <si>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</si>
  <si>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</si>
  <si>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</si>
  <si>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</si>
  <si>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</si>
  <si>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</si>
  <si>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</si>
  <si>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</si>
  <si>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</si>
  <si>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</si>
  <si>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</si>
  <si>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</si>
  <si>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</si>
  <si>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</si>
  <si>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</si>
  <si>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</si>
  <si>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</si>
  <si>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</si>
  <si>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</si>
  <si>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</si>
  <si>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</si>
  <si>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</si>
  <si>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</si>
  <si>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</si>
  <si>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</si>
  <si>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</si>
  <si>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</si>
  <si>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</si>
  <si>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</si>
  <si>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</si>
  <si>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</si>
  <si>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</si>
  <si>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</si>
  <si>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</si>
  <si>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</si>
  <si>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</si>
  <si>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</si>
  <si>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</si>
  <si>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</si>
  <si>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</si>
  <si>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</si>
  <si>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</si>
  <si>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</si>
  <si>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</si>
  <si>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</si>
  <si>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</si>
  <si>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</si>
  <si>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</si>
  <si>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</si>
  <si>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</si>
  <si>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</si>
  <si>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</si>
  <si>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</si>
  <si>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</si>
  <si>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</si>
  <si>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</si>
  <si>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</si>
  <si>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</si>
  <si>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</si>
  <si>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</si>
  <si>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</si>
  <si>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</si>
  <si>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</si>
  <si>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</si>
  <si>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</si>
  <si>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</si>
  <si>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</si>
  <si>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</si>
  <si>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</si>
  <si>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</si>
  <si>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</si>
  <si>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</si>
  <si>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</si>
  <si>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</si>
  <si>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</si>
  <si>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</si>
  <si>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</si>
  <si>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</si>
  <si>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</si>
  <si>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</si>
  <si>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</si>
  <si>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</si>
  <si>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</si>
  <si>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</si>
  <si>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</si>
  <si>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</si>
  <si>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</si>
  <si>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</si>
  <si>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</si>
  <si>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</si>
  <si>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</si>
  <si>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</si>
  <si>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</si>
  <si>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</si>
  <si>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</si>
  <si>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</si>
  <si>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</si>
  <si>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</si>
  <si>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</si>
  <si>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</si>
  <si>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</si>
  <si>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</si>
  <si>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</si>
  <si>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</si>
  <si>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</si>
  <si>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</si>
  <si>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</si>
  <si>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</si>
  <si>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</si>
  <si>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</si>
  <si>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</si>
  <si>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</si>
  <si>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</si>
  <si>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</si>
  <si>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</si>
  <si>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</si>
  <si>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</si>
  <si>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</si>
  <si>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</si>
  <si>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</si>
  <si>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</si>
  <si>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</si>
  <si>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</si>
  <si>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</si>
  <si>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</si>
  <si>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</si>
  <si>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</si>
  <si>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</si>
  <si>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</si>
  <si>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</si>
  <si>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</si>
  <si>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</si>
  <si>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</si>
  <si>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</si>
  <si>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</si>
  <si>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</si>
  <si>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</si>
  <si>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</si>
  <si>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</si>
  <si>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</si>
  <si>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</si>
  <si>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</si>
  <si>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</si>
  <si>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</si>
  <si>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</si>
  <si>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</si>
  <si>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</si>
  <si>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</si>
  <si>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</si>
  <si>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</si>
  <si>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</si>
  <si>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</si>
  <si>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</si>
  <si>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</si>
  <si>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</si>
  <si>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</si>
  <si>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</si>
  <si>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</si>
  <si>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</si>
  <si>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</si>
  <si>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</si>
  <si>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</si>
  <si>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</si>
  <si>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</si>
  <si>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</si>
  <si>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</si>
  <si>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</si>
  <si>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</si>
  <si>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</si>
  <si>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</si>
  <si>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</si>
  <si>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</si>
  <si>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</si>
  <si>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</si>
  <si>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</si>
  <si>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</si>
  <si>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</si>
  <si>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</si>
  <si>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</si>
  <si>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</si>
  <si>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</si>
  <si>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</si>
  <si>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</si>
  <si>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</si>
  <si>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</si>
  <si>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</si>
  <si>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</si>
  <si>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</si>
  <si>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</si>
  <si>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</si>
  <si>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</si>
  <si>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</si>
  <si>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</si>
  <si>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</si>
  <si>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</si>
  <si>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</si>
  <si>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</si>
  <si>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</si>
  <si>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</si>
  <si>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</si>
  <si>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</si>
  <si>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</si>
  <si>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</si>
  <si>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</si>
  <si>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</si>
  <si>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</si>
  <si>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</si>
  <si>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</si>
  <si>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</si>
  <si>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</si>
  <si>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</si>
  <si>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</si>
  <si>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</si>
  <si>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</si>
  <si>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</si>
  <si>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</si>
  <si>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</si>
  <si>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</si>
  <si>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</si>
  <si>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</si>
  <si>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</si>
  <si>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</si>
  <si>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</si>
  <si>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</si>
  <si>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</si>
  <si>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</si>
  <si>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</si>
  <si>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</si>
  <si>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</si>
  <si>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</si>
  <si>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</si>
  <si>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</si>
  <si>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</si>
  <si>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</si>
  <si>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</si>
  <si>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</si>
  <si>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</si>
  <si>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</si>
  <si>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</si>
  <si>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</si>
  <si>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</si>
  <si>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</si>
  <si>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</si>
  <si>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</si>
  <si>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</si>
  <si>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</si>
  <si>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</si>
  <si>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</si>
  <si>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</si>
  <si>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</si>
  <si>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</si>
  <si>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</si>
  <si>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</si>
  <si>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</si>
  <si>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</si>
  <si>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</si>
  <si>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</si>
  <si>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</si>
  <si>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</si>
  <si>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</si>
  <si>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</si>
  <si>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</si>
  <si>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</si>
  <si>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</si>
  <si>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</si>
  <si>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</si>
  <si>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</si>
  <si>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</si>
  <si>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</si>
  <si>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</si>
  <si>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</si>
  <si>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</si>
  <si>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</si>
  <si>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</si>
  <si>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</si>
  <si>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</si>
  <si>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</si>
  <si>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</si>
  <si>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</si>
  <si>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</si>
  <si>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</si>
  <si>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</si>
  <si>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</si>
  <si>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</si>
  <si>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</si>
  <si>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</si>
  <si>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</si>
  <si>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</si>
  <si>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</si>
  <si>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</si>
  <si>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</si>
  <si>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</si>
  <si>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</si>
  <si>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</si>
  <si>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</si>
  <si>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</si>
  <si>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</si>
  <si>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</si>
  <si>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</si>
  <si>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</si>
  <si>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</si>
  <si>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</si>
  <si>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</si>
  <si>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</si>
  <si>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</si>
  <si>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</si>
  <si>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</si>
  <si>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</si>
  <si>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</si>
  <si>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</si>
  <si>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</si>
  <si>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</si>
  <si>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</si>
  <si>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</si>
  <si>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</si>
  <si>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</si>
  <si>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</si>
  <si>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</si>
  <si>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</si>
  <si>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</si>
  <si>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</si>
  <si>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</si>
  <si>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</si>
  <si>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</si>
  <si>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</si>
  <si>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</si>
  <si>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</si>
  <si>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</si>
  <si>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</si>
  <si>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</si>
  <si>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</si>
  <si>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</si>
  <si>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</si>
  <si>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</si>
  <si>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</si>
  <si>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</si>
  <si>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</si>
  <si>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</si>
  <si>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</si>
  <si>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</si>
  <si>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</si>
  <si>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</si>
  <si>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</si>
  <si>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</si>
  <si>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</si>
  <si>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</si>
  <si>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</si>
  <si>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</si>
  <si>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</si>
  <si>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</si>
  <si>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</si>
  <si>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</si>
  <si>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</si>
  <si>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</si>
  <si>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</si>
  <si>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</si>
  <si>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</si>
  <si>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</si>
  <si>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</si>
  <si>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</si>
  <si>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</si>
  <si>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</si>
  <si>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</si>
  <si>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</si>
  <si>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</si>
  <si>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</si>
  <si>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</si>
  <si>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</si>
  <si>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</si>
  <si>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</si>
  <si>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</si>
  <si>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</si>
  <si>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</si>
  <si>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</si>
  <si>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</si>
  <si>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</si>
  <si>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</si>
  <si>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</si>
  <si>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</si>
  <si>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</si>
  <si>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</si>
  <si>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</si>
  <si>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</si>
  <si>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</si>
  <si>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</si>
  <si>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</si>
  <si>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</si>
  <si>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</si>
  <si>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</si>
  <si>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</si>
  <si>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</si>
  <si>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</si>
  <si>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</si>
  <si>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</si>
  <si>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</si>
  <si>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</si>
  <si>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</si>
  <si>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</si>
  <si>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</si>
  <si>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</si>
  <si>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</si>
  <si>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</si>
  <si>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</si>
  <si>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</si>
  <si>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</si>
  <si>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</si>
  <si>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</si>
  <si>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</si>
  <si>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</si>
  <si>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</si>
  <si>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</si>
  <si>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</si>
  <si>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</si>
  <si>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</si>
  <si>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</si>
  <si>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</si>
  <si>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</si>
  <si>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</si>
  <si>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</si>
  <si>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</si>
  <si>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</si>
  <si>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</si>
  <si>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</si>
  <si>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</si>
  <si>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</si>
  <si>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</si>
  <si>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</si>
  <si>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</si>
  <si>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</si>
  <si>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</si>
  <si>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</si>
  <si>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</si>
  <si>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</si>
  <si>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</si>
  <si>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</si>
  <si>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</si>
  <si>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</si>
  <si>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</si>
  <si>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</si>
  <si>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</si>
  <si>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</si>
  <si>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</si>
  <si>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</si>
  <si>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</si>
  <si>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</si>
  <si>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</si>
  <si>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</si>
  <si>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</si>
  <si>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</si>
  <si>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</si>
  <si>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</si>
  <si>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</si>
  <si>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</si>
  <si>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</si>
  <si>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</si>
  <si>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</si>
  <si>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</si>
  <si>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</si>
  <si>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</si>
  <si>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</si>
  <si>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</si>
  <si>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</si>
  <si>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</si>
  <si>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</si>
  <si>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</si>
  <si>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</si>
  <si>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</si>
  <si>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</si>
  <si>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</si>
  <si>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</si>
  <si>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</si>
  <si>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</si>
  <si>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</si>
  <si>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</si>
  <si>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</si>
  <si>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</si>
  <si>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</si>
  <si>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</si>
  <si>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</si>
  <si>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</si>
  <si>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</si>
  <si>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</si>
  <si>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</si>
  <si>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</si>
  <si>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</si>
  <si>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</si>
  <si>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</si>
  <si>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</si>
  <si>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</si>
  <si>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</si>
  <si>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</si>
  <si>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</si>
  <si>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</si>
  <si>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</si>
  <si>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</si>
  <si>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</si>
  <si>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</si>
  <si>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</si>
  <si>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</si>
  <si>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</si>
  <si>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</si>
  <si>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</si>
  <si>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</si>
  <si>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</si>
  <si>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</si>
  <si>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</si>
  <si>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</si>
  <si>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</si>
  <si>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</si>
  <si>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</si>
  <si>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</si>
  <si>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</si>
  <si>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</si>
  <si>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</si>
  <si>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</si>
  <si>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</si>
  <si>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</si>
  <si>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</si>
  <si>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</si>
  <si>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</si>
  <si>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</si>
  <si>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</si>
  <si>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</si>
  <si>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</si>
  <si>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</si>
  <si>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</si>
  <si>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</si>
  <si>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</si>
  <si>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</si>
  <si>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</si>
  <si>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</si>
  <si>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</si>
  <si>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</si>
  <si>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</si>
  <si>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</si>
  <si>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</si>
  <si>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</si>
  <si>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</si>
  <si>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</si>
  <si>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</si>
  <si>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</si>
  <si>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</si>
  <si>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</si>
  <si>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</si>
  <si>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</si>
  <si>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</si>
  <si>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</si>
  <si>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</si>
  <si>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</si>
  <si>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</si>
  <si>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</si>
  <si>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</si>
  <si>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</si>
  <si>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</si>
  <si>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</si>
  <si>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</si>
  <si>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</si>
  <si>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</si>
  <si>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</si>
  <si>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</si>
  <si>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</si>
  <si>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</si>
  <si>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</si>
  <si>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</si>
  <si>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</si>
  <si>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</si>
  <si>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</si>
  <si>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</si>
  <si>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</si>
  <si>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</si>
  <si>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</si>
  <si>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</si>
  <si>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</si>
  <si>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</si>
  <si>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</si>
  <si>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</si>
  <si>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</si>
  <si>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</si>
  <si>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</si>
  <si>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</si>
  <si>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</si>
  <si>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</si>
  <si>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</si>
  <si>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</si>
  <si>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</si>
  <si>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</si>
  <si>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</si>
  <si>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</si>
  <si>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</si>
  <si>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</si>
  <si>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</si>
  <si>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</si>
  <si>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</si>
  <si>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</si>
  <si>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</si>
  <si>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</si>
  <si>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</si>
  <si>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</si>
  <si>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</si>
  <si>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</si>
  <si>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</si>
  <si>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</si>
  <si>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</si>
  <si>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</si>
  <si>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</si>
  <si>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</si>
  <si>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</si>
  <si>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</si>
  <si>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</si>
  <si>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</si>
  <si>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</si>
  <si>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</si>
  <si>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</si>
  <si>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</si>
  <si>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</si>
  <si>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</si>
  <si>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</si>
  <si>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</si>
  <si>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</si>
  <si>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</si>
  <si>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</si>
  <si>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</si>
  <si>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</si>
  <si>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</si>
  <si>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</si>
  <si>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</si>
  <si>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</si>
  <si>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</si>
  <si>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</si>
  <si>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</si>
  <si>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</si>
  <si>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</si>
  <si>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</si>
  <si>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</si>
  <si>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</si>
  <si>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</si>
  <si>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</si>
  <si>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</si>
  <si>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</si>
  <si>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</si>
  <si>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</si>
  <si>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</si>
  <si>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</si>
  <si>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</si>
  <si>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</si>
  <si>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</si>
  <si>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</si>
  <si>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</si>
  <si>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</si>
  <si>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</si>
  <si>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</si>
  <si>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</si>
  <si>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</si>
  <si>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</si>
  <si>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</si>
  <si>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</si>
  <si>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</si>
  <si>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</si>
  <si>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</si>
  <si>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</si>
  <si>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</si>
  <si>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</si>
  <si>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</si>
  <si>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</si>
  <si>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</si>
  <si>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</si>
  <si>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</si>
  <si>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</si>
  <si>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</si>
  <si>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</si>
  <si>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</si>
  <si>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</si>
  <si>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</si>
  <si>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</si>
  <si>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</si>
  <si>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</si>
  <si>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</si>
  <si>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</si>
  <si>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</si>
  <si>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</si>
  <si>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</si>
  <si>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</si>
  <si>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</si>
  <si>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</si>
  <si>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</si>
  <si>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</si>
  <si>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</si>
  <si>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</si>
  <si>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</si>
  <si>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</si>
  <si>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</si>
  <si>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</si>
  <si>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</si>
  <si>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</si>
  <si>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</si>
  <si>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</si>
  <si>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</si>
  <si>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</si>
  <si>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</si>
  <si>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</si>
  <si>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</si>
  <si>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</si>
  <si>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</si>
  <si>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</si>
  <si>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</si>
  <si>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</si>
  <si>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</si>
  <si>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</si>
  <si>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</si>
  <si>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</si>
  <si>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</si>
  <si>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</si>
  <si>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</si>
  <si>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</si>
  <si>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</si>
  <si>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</si>
  <si>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</si>
  <si>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</si>
  <si>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</si>
  <si>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</si>
  <si>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</si>
  <si>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</si>
  <si>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</si>
  <si>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</si>
  <si>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</si>
  <si>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</si>
  <si>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</si>
  <si>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</si>
  <si>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</si>
  <si>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</si>
  <si>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</si>
  <si>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</si>
  <si>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</si>
  <si>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</si>
  <si>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</si>
  <si>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</si>
  <si>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</si>
  <si>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</si>
  <si>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</si>
  <si>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</si>
  <si>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</si>
  <si>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</si>
  <si>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</si>
  <si>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</si>
  <si>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</si>
  <si>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</si>
  <si>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</si>
  <si>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</si>
  <si>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</si>
  <si>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</si>
  <si>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</si>
  <si>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</si>
  <si>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</si>
  <si>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</si>
  <si>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</si>
  <si>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</si>
  <si>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</si>
  <si>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</si>
  <si>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</si>
  <si>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</si>
  <si>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</si>
  <si>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</si>
  <si>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</si>
  <si>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</si>
  <si>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</si>
  <si>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</si>
  <si>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</si>
  <si>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</si>
  <si>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</si>
  <si>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</si>
  <si>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</si>
  <si>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</si>
  <si>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</si>
  <si>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</si>
  <si>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</si>
  <si>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</si>
  <si>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</si>
  <si>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</si>
  <si>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</si>
  <si>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</si>
  <si>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</si>
  <si>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</si>
  <si>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</si>
  <si>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</si>
  <si>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</si>
  <si>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</si>
  <si>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</si>
  <si>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</si>
  <si>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</si>
  <si>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</si>
  <si>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</si>
  <si>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</si>
  <si>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</si>
  <si>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</si>
  <si>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</si>
  <si>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</si>
  <si>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</si>
  <si>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</si>
  <si>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</si>
  <si>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</si>
  <si>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</si>
  <si>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</si>
  <si>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</si>
  <si>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</si>
  <si>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</si>
  <si>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</si>
  <si>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</si>
  <si>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</si>
  <si>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</si>
  <si>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</si>
  <si>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</si>
  <si>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</si>
  <si>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</si>
  <si>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</si>
  <si>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</si>
  <si>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</si>
  <si>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</si>
  <si>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</si>
  <si>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</si>
  <si>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</si>
  <si>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</si>
  <si>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</si>
  <si>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</si>
  <si>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</si>
  <si>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</si>
  <si>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</si>
  <si>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</si>
  <si>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</si>
  <si>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</si>
  <si>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</si>
  <si>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</si>
  <si>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</si>
  <si>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</si>
  <si>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</si>
  <si>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</si>
  <si>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</si>
  <si>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</si>
  <si>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</si>
  <si>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</si>
  <si>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</si>
  <si>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</si>
  <si>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</si>
  <si>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</si>
  <si>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</si>
  <si>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</si>
  <si>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</si>
  <si>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</si>
  <si>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</si>
  <si>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</si>
  <si>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</si>
  <si>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</si>
  <si>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</si>
  <si>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</si>
  <si>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</si>
  <si>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</si>
  <si>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</si>
  <si>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</si>
  <si>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</si>
  <si>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</si>
  <si>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</si>
  <si>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</si>
  <si>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</si>
  <si>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</si>
  <si>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</si>
  <si>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</si>
  <si>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</si>
  <si>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</si>
  <si>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</si>
  <si>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</si>
  <si>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</si>
  <si>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</si>
  <si>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</si>
  <si>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</si>
  <si>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</si>
  <si>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</si>
  <si>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</si>
  <si>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</si>
  <si>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</si>
  <si>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</si>
  <si>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</si>
  <si>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</si>
  <si>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</si>
  <si>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</si>
  <si>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</si>
  <si>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</si>
  <si>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</si>
  <si>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</si>
  <si>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</si>
  <si>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</si>
  <si>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</si>
  <si>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</si>
  <si>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</si>
  <si>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</si>
  <si>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</si>
  <si>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</si>
  <si>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</si>
  <si>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</si>
  <si>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</si>
  <si>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</si>
  <si>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</si>
  <si>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</si>
  <si>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</si>
  <si>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</si>
  <si>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</si>
  <si>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</si>
  <si>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</si>
  <si>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</si>
  <si>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</si>
  <si>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</si>
  <si>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</si>
  <si>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</si>
  <si>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</si>
  <si>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</si>
  <si>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</si>
  <si>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</si>
  <si>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</si>
  <si>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</si>
  <si>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</si>
  <si>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</si>
  <si>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</si>
  <si>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</si>
  <si>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</si>
  <si>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</si>
  <si>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</si>
  <si>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</si>
  <si>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</si>
  <si>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</si>
  <si>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</si>
  <si>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</si>
  <si>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</si>
  <si>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</si>
  <si>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</si>
  <si>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</si>
  <si>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</si>
  <si>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</si>
  <si>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</si>
  <si>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</si>
  <si>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</si>
  <si>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</si>
  <si>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</si>
  <si>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</si>
  <si>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</si>
  <si>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</si>
  <si>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</si>
  <si>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</si>
  <si>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</si>
  <si>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</si>
  <si>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</si>
  <si>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</si>
  <si>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</si>
  <si>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</si>
  <si>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</si>
  <si>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</si>
  <si>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</si>
  <si>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</si>
  <si>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</si>
  <si>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</si>
  <si>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</si>
  <si>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</si>
  <si>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</si>
  <si>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</si>
  <si>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</si>
  <si>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</si>
  <si>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</si>
  <si>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</si>
  <si>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</si>
  <si>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</si>
  <si>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</si>
  <si>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</si>
  <si>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</si>
  <si>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</si>
  <si>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</si>
  <si>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</si>
  <si>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</si>
  <si>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</si>
  <si>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</si>
  <si>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</si>
  <si>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</si>
  <si>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</si>
  <si>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</si>
  <si>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</si>
  <si>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</si>
  <si>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</si>
  <si>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</si>
  <si>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</si>
  <si>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</si>
  <si>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</si>
  <si>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</si>
  <si>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</si>
  <si>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</si>
  <si>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</si>
  <si>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</si>
  <si>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</si>
  <si>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</si>
  <si>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</si>
  <si>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</si>
  <si>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</si>
  <si>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</si>
  <si>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</si>
  <si>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</si>
  <si>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</si>
  <si>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</si>
  <si>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</si>
  <si>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</si>
  <si>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</si>
  <si>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</si>
  <si>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</si>
  <si>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</si>
  <si>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</si>
  <si>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</si>
  <si>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</si>
  <si>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</si>
  <si>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</si>
  <si>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</si>
  <si>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</si>
  <si>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</si>
  <si>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</si>
  <si>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</si>
  <si>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</si>
  <si>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</si>
  <si>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</si>
  <si>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</si>
  <si>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</si>
  <si>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</si>
  <si>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</si>
  <si>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</si>
  <si>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</si>
  <si>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</si>
  <si>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</si>
  <si>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</si>
  <si>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</si>
  <si>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</si>
  <si>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</si>
  <si>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</si>
  <si>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</si>
  <si>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</si>
  <si>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</si>
  <si>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</si>
  <si>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</si>
  <si>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</si>
  <si>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</si>
  <si>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</si>
  <si>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</si>
  <si>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</si>
  <si>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</si>
  <si>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</si>
  <si>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</si>
  <si>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</si>
  <si>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</si>
  <si>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</si>
  <si>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</si>
  <si>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</si>
  <si>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</si>
  <si>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</si>
  <si>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</si>
  <si>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</si>
  <si>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</si>
  <si>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</si>
  <si>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</si>
  <si>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</si>
  <si>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</si>
  <si>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</si>
  <si>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</si>
  <si>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</si>
  <si>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</si>
  <si>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</si>
  <si>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</si>
  <si>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</si>
  <si>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</si>
  <si>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</si>
  <si>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</si>
  <si>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</si>
  <si>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</si>
  <si>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</si>
  <si>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</si>
  <si>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</si>
  <si>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</si>
  <si>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</si>
  <si>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</si>
  <si>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</si>
  <si>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</si>
  <si>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</si>
  <si>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</si>
  <si>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</si>
  <si>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</si>
  <si>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</si>
  <si>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</si>
  <si>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</si>
  <si>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</si>
  <si>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</si>
  <si>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</si>
  <si>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</si>
  <si>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</si>
  <si>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</si>
  <si>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</si>
  <si>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</si>
  <si>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</si>
  <si>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</si>
  <si>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</si>
  <si>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</si>
  <si>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</si>
  <si>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</si>
  <si>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</si>
  <si>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</si>
  <si>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</si>
  <si>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</si>
  <si>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</si>
  <si>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</si>
  <si>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</si>
  <si>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</si>
  <si>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</si>
  <si>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</si>
  <si>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</si>
  <si>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</si>
  <si>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</si>
  <si>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</si>
  <si>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</si>
  <si>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</si>
  <si>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</si>
  <si>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</si>
  <si>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</si>
  <si>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</si>
  <si>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</si>
  <si>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</si>
  <si>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</si>
  <si>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</si>
  <si>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</si>
  <si>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</si>
  <si>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</si>
  <si>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</si>
  <si>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</si>
  <si>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</si>
  <si>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</si>
  <si>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</si>
  <si>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</si>
  <si>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</si>
  <si>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</si>
  <si>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</si>
  <si>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</si>
  <si>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</si>
  <si>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</si>
  <si>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</si>
  <si>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</si>
  <si>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</si>
  <si>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</si>
  <si>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</si>
  <si>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</si>
  <si>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</si>
  <si>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</si>
  <si>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</si>
  <si>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</si>
  <si>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</si>
  <si>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</si>
  <si>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</si>
  <si>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</si>
  <si>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</si>
  <si>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</si>
  <si>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</si>
  <si>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</si>
  <si>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</si>
  <si>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</si>
  <si>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</si>
  <si>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</si>
  <si>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</si>
  <si>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</si>
  <si>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</si>
  <si>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</si>
  <si>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</si>
  <si>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</si>
  <si>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</si>
  <si>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</si>
  <si>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</si>
  <si>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</si>
  <si>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</si>
  <si>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</si>
  <si>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</si>
  <si>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</si>
  <si>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</si>
  <si>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</si>
  <si>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</si>
  <si>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</si>
  <si>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</si>
  <si>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</si>
  <si>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</si>
  <si>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</si>
  <si>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</si>
  <si>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</si>
  <si>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</si>
  <si>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</si>
  <si>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</si>
  <si>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</si>
  <si>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</si>
  <si>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</si>
  <si>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</si>
  <si>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</si>
  <si>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</si>
  <si>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</si>
  <si>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</si>
  <si>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</si>
  <si>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</si>
  <si>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</si>
  <si>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</si>
  <si>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</si>
  <si>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</si>
  <si>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</si>
  <si>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</si>
  <si>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</si>
  <si>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</si>
  <si>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</si>
  <si>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</si>
  <si>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</si>
  <si>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</si>
  <si>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</si>
  <si>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</si>
  <si>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</si>
  <si>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</si>
  <si>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</si>
  <si>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</si>
  <si>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</si>
  <si>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</si>
  <si>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</si>
  <si>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</si>
  <si>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</si>
  <si>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</si>
  <si>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</si>
  <si>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</si>
  <si>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</si>
  <si>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</si>
  <si>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</si>
  <si>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</si>
  <si>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</si>
  <si>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</si>
  <si>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</si>
  <si>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</si>
  <si>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</si>
  <si>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</si>
  <si>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</si>
  <si>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</si>
  <si>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</si>
  <si>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</si>
  <si>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</si>
  <si>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</si>
  <si>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</si>
  <si>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</si>
  <si>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</si>
  <si>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</si>
  <si>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</si>
  <si>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</si>
  <si>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</si>
  <si>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</si>
  <si>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</si>
  <si>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</si>
  <si>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</si>
  <si>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</si>
  <si>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</si>
  <si>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</si>
  <si>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</si>
  <si>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</si>
  <si>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</si>
  <si>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</si>
  <si>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</si>
  <si>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</si>
  <si>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</si>
  <si>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</si>
  <si>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</si>
  <si>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</si>
  <si>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</si>
  <si>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</si>
  <si>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</si>
  <si>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</si>
  <si>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</si>
  <si>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</si>
  <si>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</si>
  <si>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</si>
  <si>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</si>
  <si>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</si>
  <si>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</si>
  <si>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</si>
  <si>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</si>
  <si>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</si>
  <si>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</si>
  <si>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</si>
  <si>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</si>
  <si>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</si>
  <si>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</si>
  <si>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</si>
  <si>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</si>
  <si>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</si>
  <si>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</si>
  <si>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</si>
  <si>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</si>
  <si>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</si>
  <si>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</si>
  <si>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</si>
  <si>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</si>
  <si>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</si>
  <si>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</si>
  <si>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</si>
  <si>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</si>
  <si>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</si>
  <si>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</si>
  <si>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</si>
  <si>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</si>
  <si>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</si>
  <si>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</si>
  <si>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</si>
  <si>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</si>
  <si>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</si>
  <si>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</si>
  <si>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</si>
  <si>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</si>
  <si>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</si>
  <si>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</si>
  <si>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</si>
  <si>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</si>
  <si>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</si>
  <si>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</si>
  <si>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</si>
  <si>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</si>
  <si>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</si>
  <si>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</si>
  <si>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</si>
  <si>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</si>
  <si>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</si>
  <si>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</si>
  <si>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</si>
  <si>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</si>
  <si>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</si>
  <si>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</si>
  <si>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</si>
  <si>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</si>
  <si>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</si>
  <si>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</si>
  <si>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</si>
  <si>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</si>
  <si>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</si>
  <si>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</si>
  <si>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</si>
  <si>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</si>
  <si>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</si>
  <si>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</si>
  <si>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</si>
  <si>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</si>
  <si>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</si>
  <si>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</si>
  <si>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</si>
  <si>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</si>
  <si>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</si>
  <si>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</si>
  <si>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</si>
  <si>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</si>
  <si>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</si>
  <si>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</si>
  <si>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</si>
  <si>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</si>
  <si>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</si>
  <si>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</si>
  <si>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</si>
  <si>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</si>
  <si>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</si>
  <si>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</si>
  <si>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</si>
  <si>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</si>
  <si>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</si>
  <si>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</si>
  <si>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</si>
  <si>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</si>
  <si>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</si>
  <si>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</si>
  <si>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</si>
  <si>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</si>
  <si>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</si>
  <si>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</si>
  <si>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</si>
  <si>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</si>
  <si>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</si>
  <si>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</si>
  <si>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</si>
  <si>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</si>
  <si>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</si>
  <si>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</si>
  <si>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</si>
  <si>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</si>
  <si>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</si>
  <si>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</si>
  <si>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</si>
  <si>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</si>
  <si>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</si>
  <si>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</si>
  <si>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</si>
  <si>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</si>
  <si>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</si>
  <si>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</si>
  <si>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</si>
  <si>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</si>
  <si>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</si>
  <si>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</si>
  <si>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</si>
  <si>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</si>
  <si>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</si>
  <si>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</si>
  <si>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</si>
  <si>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</si>
  <si>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</si>
  <si>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</si>
  <si>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</si>
  <si>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</si>
  <si>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</si>
  <si>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</si>
  <si>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</si>
  <si>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</si>
  <si>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</si>
  <si>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</si>
  <si>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</si>
  <si>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</si>
  <si>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</si>
  <si>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</si>
  <si>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</si>
  <si>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</si>
  <si>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</si>
  <si>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</si>
  <si>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</si>
  <si>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</si>
  <si>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</si>
  <si>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</si>
  <si>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</si>
  <si>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</si>
  <si>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</si>
  <si>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</si>
  <si>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</si>
  <si>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</si>
  <si>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</si>
  <si>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</si>
  <si>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</si>
  <si>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</si>
  <si>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</si>
  <si>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</si>
  <si>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</si>
  <si>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</si>
  <si>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</si>
  <si>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</si>
  <si>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</si>
  <si>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</si>
  <si>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</si>
  <si>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</si>
  <si>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</si>
  <si>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</si>
  <si>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</si>
  <si>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</si>
  <si>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</si>
  <si>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</si>
  <si>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</si>
  <si>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</si>
  <si>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</si>
  <si>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</si>
  <si>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</si>
  <si>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</si>
  <si>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</si>
  <si>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</si>
  <si>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</si>
  <si>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</si>
  <si>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</si>
  <si>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</si>
  <si>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</si>
  <si>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</si>
  <si>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</si>
  <si>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</si>
  <si>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</si>
  <si>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</si>
  <si>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</si>
  <si>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</si>
  <si>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</si>
  <si>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</si>
  <si>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</si>
  <si>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</si>
  <si>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</si>
  <si>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</si>
  <si>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</si>
  <si>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</si>
  <si>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</si>
  <si>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</si>
  <si>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</si>
  <si>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</si>
  <si>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</si>
  <si>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</si>
  <si>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</si>
  <si>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</si>
  <si>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</si>
  <si>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</si>
  <si>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</si>
  <si>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</si>
  <si>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</si>
  <si>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</si>
  <si>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</si>
  <si>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</si>
  <si>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</si>
  <si>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</si>
  <si>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</si>
  <si>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</si>
  <si>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</si>
  <si>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</si>
  <si>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</si>
  <si>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</si>
  <si>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</si>
  <si>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</si>
  <si>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</si>
  <si>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</si>
  <si>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</si>
  <si>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</si>
  <si>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</si>
  <si>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</si>
  <si>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</si>
  <si>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</si>
  <si>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</si>
  <si>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</si>
  <si>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</si>
  <si>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</si>
  <si>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</si>
  <si>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</si>
  <si>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</si>
  <si>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</si>
  <si>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</si>
  <si>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</si>
  <si>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</si>
  <si>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</si>
  <si>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</si>
  <si>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</si>
  <si>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</si>
  <si>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</si>
  <si>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</si>
  <si>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</si>
  <si>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</si>
  <si>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</si>
  <si>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</si>
  <si>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</si>
  <si>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</si>
  <si>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</si>
  <si>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</si>
  <si>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</si>
  <si>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</si>
  <si>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</si>
  <si>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</si>
  <si>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</si>
  <si>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</si>
  <si>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</si>
  <si>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</si>
  <si>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</si>
  <si>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</si>
  <si>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</si>
  <si>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</si>
  <si>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</si>
  <si>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</si>
  <si>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</si>
  <si>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</si>
  <si>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</si>
  <si>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</si>
  <si>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</si>
  <si>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</si>
  <si>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</si>
  <si>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</si>
  <si>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</si>
  <si>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</si>
  <si>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</si>
  <si>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</si>
  <si>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</si>
  <si>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</si>
  <si>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</si>
  <si>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</si>
  <si>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</si>
  <si>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</si>
  <si>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</si>
  <si>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</si>
  <si>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</si>
  <si>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</si>
  <si>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</si>
  <si>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</si>
  <si>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</si>
  <si>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</si>
  <si>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</si>
  <si>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</si>
  <si>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</si>
  <si>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</si>
  <si>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</si>
  <si>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</si>
  <si>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</si>
  <si>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</si>
  <si>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</si>
  <si>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</si>
  <si>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</si>
  <si>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</si>
  <si>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</si>
  <si>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</si>
  <si>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</si>
  <si>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</si>
  <si>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</si>
  <si>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</si>
  <si>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</si>
  <si>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</si>
  <si>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</si>
  <si>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</si>
  <si>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</si>
  <si>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</si>
  <si>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</si>
  <si>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</si>
  <si>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</si>
  <si>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</si>
  <si>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</si>
  <si>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</si>
  <si>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</si>
  <si>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</si>
  <si>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</si>
  <si>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</si>
  <si>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</si>
  <si>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</si>
  <si>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</si>
  <si>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</si>
  <si>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</si>
  <si>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</si>
  <si>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</si>
  <si>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</si>
  <si>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</si>
  <si>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</si>
  <si>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</si>
  <si>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</si>
  <si>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</si>
  <si>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</si>
  <si>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</si>
  <si>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</si>
  <si>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</si>
  <si>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</si>
  <si>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</si>
  <si>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</si>
  <si>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</si>
  <si>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</si>
  <si>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</si>
  <si>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</si>
  <si>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</si>
  <si>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</si>
  <si>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</si>
  <si>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</si>
  <si>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</si>
  <si>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</si>
  <si>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</si>
  <si>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</si>
  <si>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</si>
  <si>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</si>
  <si>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</si>
  <si>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</si>
  <si>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</si>
  <si>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</si>
  <si>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</si>
  <si>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</si>
  <si>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</si>
  <si>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</si>
  <si>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</si>
  <si>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</si>
  <si>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</si>
  <si>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</si>
  <si>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</si>
  <si>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</si>
  <si>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</si>
  <si>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</si>
  <si>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</si>
  <si>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</si>
  <si>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</si>
  <si>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</si>
  <si>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</si>
  <si>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</si>
  <si>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</si>
  <si>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</si>
  <si>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</si>
  <si>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</si>
  <si>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</si>
  <si>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</si>
  <si>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</si>
  <si>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</si>
  <si>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</si>
  <si>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</si>
  <si>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</si>
  <si>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</si>
  <si>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</si>
  <si>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</si>
  <si>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</si>
  <si>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</si>
  <si>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</si>
  <si>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</si>
  <si>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</si>
  <si>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</si>
  <si>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</si>
  <si>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</si>
  <si>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</si>
  <si>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</si>
  <si>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</si>
  <si>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</si>
  <si>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</si>
  <si>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</si>
  <si>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</si>
  <si>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</si>
  <si>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</si>
  <si>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</si>
  <si>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</si>
  <si>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</si>
  <si>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</si>
  <si>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</si>
  <si>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</si>
  <si>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</si>
  <si>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</si>
  <si>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</si>
  <si>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</si>
  <si>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</si>
  <si>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</si>
  <si>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</si>
  <si>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</si>
  <si>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</si>
  <si>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</si>
  <si>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</si>
  <si>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</si>
  <si>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</si>
  <si>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</si>
  <si>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</si>
  <si>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</si>
  <si>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</si>
  <si>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</si>
  <si>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</si>
  <si>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</si>
  <si>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</si>
  <si>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</si>
  <si>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</si>
  <si>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</si>
  <si>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</si>
  <si>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</si>
  <si>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</si>
  <si>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</si>
  <si>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</si>
  <si>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</si>
  <si>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</si>
  <si>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</si>
  <si>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</si>
  <si>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</si>
  <si>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</si>
  <si>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</si>
  <si>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</si>
  <si>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</si>
  <si>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</si>
  <si>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</si>
  <si>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</si>
  <si>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</si>
  <si>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</si>
  <si>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</si>
  <si>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</si>
  <si>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</si>
  <si>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</si>
  <si>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</si>
  <si>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</si>
  <si>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</si>
  <si>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</si>
  <si>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</si>
  <si>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</si>
  <si>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</si>
  <si>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</si>
  <si>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</si>
  <si>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</si>
  <si>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</si>
  <si>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</si>
  <si>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</si>
  <si>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</si>
  <si>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</si>
  <si>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</si>
  <si>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</si>
  <si>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</si>
  <si>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</si>
  <si>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</si>
  <si>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</si>
  <si>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</si>
  <si>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</si>
  <si>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</si>
  <si>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</si>
  <si>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</si>
  <si>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</si>
  <si>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</si>
  <si>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</si>
  <si>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</si>
  <si>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</si>
  <si>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</si>
  <si>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</si>
  <si>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</si>
  <si>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</si>
  <si>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</si>
  <si>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</si>
  <si>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</si>
  <si>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</si>
  <si>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</si>
  <si>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</si>
  <si>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</si>
  <si>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</si>
  <si>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</si>
  <si>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</si>
  <si>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</si>
  <si>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</si>
  <si>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</si>
  <si>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</si>
  <si>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</si>
  <si>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</si>
  <si>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</si>
  <si>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</si>
  <si>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</si>
  <si>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</si>
  <si>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</si>
  <si>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</si>
  <si>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</si>
  <si>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</si>
  <si>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</si>
  <si>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</si>
  <si>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</si>
  <si>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</si>
  <si>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</si>
  <si>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</si>
  <si>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</si>
  <si>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</si>
  <si>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</si>
  <si>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</si>
  <si>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</si>
  <si>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</si>
  <si>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</si>
  <si>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</si>
  <si>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</si>
  <si>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</si>
  <si>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</si>
  <si>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</si>
  <si>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</si>
  <si>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</si>
  <si>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</si>
  <si>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</si>
  <si>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</si>
  <si>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</si>
  <si>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</si>
  <si>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</si>
  <si>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</si>
  <si>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</si>
  <si>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</si>
  <si>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</si>
  <si>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</si>
  <si>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</si>
  <si>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</si>
  <si>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</si>
  <si>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</si>
  <si>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</si>
  <si>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</si>
  <si>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</si>
  <si>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</si>
  <si>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</si>
  <si>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</si>
  <si>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</si>
  <si>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</si>
  <si>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</si>
  <si>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</si>
  <si>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</si>
  <si>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</si>
  <si>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</si>
  <si>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</si>
  <si>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</si>
  <si>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</si>
  <si>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</si>
  <si>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</si>
  <si>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</si>
  <si>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</si>
  <si>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</si>
  <si>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</si>
  <si>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</si>
  <si>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</si>
  <si>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</si>
  <si>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</si>
  <si>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</si>
  <si>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</si>
  <si>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</si>
  <si>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</si>
  <si>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</si>
  <si>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</si>
  <si>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</si>
  <si>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</si>
  <si>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</si>
  <si>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</si>
  <si>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</si>
  <si>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</si>
  <si>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</si>
  <si>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</si>
  <si>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</si>
  <si>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</si>
  <si>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</si>
  <si>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</si>
  <si>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</si>
  <si>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</si>
  <si>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</si>
  <si>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</si>
  <si>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</si>
  <si>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</si>
  <si>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</si>
  <si>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</si>
  <si>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</si>
  <si>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</si>
  <si>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</si>
  <si>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</si>
  <si>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</si>
  <si>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</si>
  <si>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</si>
  <si>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</si>
  <si>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</si>
  <si>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</si>
  <si>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</si>
  <si>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</si>
  <si>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</si>
  <si>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</si>
  <si>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</si>
  <si>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</si>
  <si>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</si>
  <si>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</si>
  <si>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</si>
  <si>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</si>
  <si>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</si>
  <si>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</si>
  <si>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</si>
  <si>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</si>
  <si>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</si>
  <si>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</si>
  <si>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</si>
  <si>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</si>
  <si>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</si>
  <si>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</si>
  <si>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</si>
  <si>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</si>
  <si>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</si>
  <si>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</si>
  <si>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</si>
  <si>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</si>
  <si>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</si>
  <si>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</si>
  <si>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</si>
  <si>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</si>
  <si>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</si>
  <si>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</si>
  <si>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</si>
  <si>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</si>
  <si>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</si>
  <si>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</si>
  <si>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</si>
  <si>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</si>
  <si>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</si>
  <si>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</si>
  <si>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</si>
  <si>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</si>
  <si>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</si>
  <si>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</si>
  <si>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</si>
  <si>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</si>
  <si>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</si>
  <si>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</si>
  <si>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</si>
  <si>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</si>
  <si>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</si>
  <si>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</si>
  <si>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</si>
  <si>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</si>
  <si>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</si>
  <si>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</si>
  <si>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</si>
  <si>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</si>
  <si>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</si>
  <si>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</si>
  <si>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</si>
  <si>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</si>
  <si>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</si>
  <si>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</si>
  <si>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</si>
  <si>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</si>
  <si>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</si>
  <si>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</si>
  <si>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</si>
  <si>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</si>
  <si>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</si>
  <si>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</si>
  <si>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</si>
  <si>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</si>
  <si>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</si>
  <si>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</si>
  <si>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</si>
  <si>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</si>
  <si>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</si>
  <si>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</si>
  <si>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</si>
  <si>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</si>
  <si>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</si>
  <si>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</si>
  <si>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</si>
  <si>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</si>
  <si>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</si>
  <si>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</si>
  <si>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</si>
  <si>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</si>
  <si>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</si>
  <si>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</si>
  <si>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</si>
  <si>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</si>
  <si>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</si>
  <si>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</si>
  <si>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</si>
  <si>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</si>
  <si>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</si>
  <si>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</si>
  <si>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</si>
  <si>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</si>
  <si>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</si>
  <si>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</si>
  <si>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</si>
  <si>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</si>
  <si>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</si>
  <si>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</si>
  <si>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</si>
  <si>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</si>
  <si>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</si>
  <si>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</si>
  <si>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</si>
  <si>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</si>
  <si>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</si>
  <si>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</si>
  <si>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</si>
  <si>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</si>
  <si>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</si>
  <si>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</si>
  <si>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</si>
  <si>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</si>
  <si>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</si>
  <si>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</si>
  <si>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</si>
  <si>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</si>
  <si>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</si>
  <si>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</si>
  <si>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</si>
  <si>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</si>
  <si>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</si>
  <si>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</si>
  <si>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</si>
  <si>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</si>
  <si>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</si>
  <si>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</si>
  <si>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</si>
  <si>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</si>
  <si>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</si>
  <si>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</si>
  <si>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</si>
  <si>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</si>
  <si>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</si>
  <si>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</si>
  <si>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</si>
  <si>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</si>
  <si>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</si>
  <si>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</si>
  <si>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</si>
  <si>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</si>
  <si>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</si>
  <si>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</si>
  <si>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</si>
  <si>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</si>
  <si>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</si>
  <si>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</si>
  <si>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</si>
  <si>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</si>
  <si>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</si>
  <si>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</si>
  <si>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</si>
  <si>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</si>
  <si>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</si>
  <si>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</si>
  <si>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</si>
  <si>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</si>
  <si>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</si>
  <si>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</si>
  <si>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</si>
  <si>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</si>
  <si>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</si>
  <si>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</si>
  <si>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</si>
  <si>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</si>
  <si>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</si>
  <si>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</si>
  <si>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</si>
  <si>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</si>
  <si>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</si>
  <si>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</si>
  <si>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</si>
  <si>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</si>
  <si>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</si>
  <si>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</si>
  <si>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</si>
  <si>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</si>
  <si>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</si>
  <si>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</si>
  <si>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</si>
  <si>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</si>
  <si>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</si>
  <si>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</si>
  <si>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</si>
  <si>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</si>
  <si>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</si>
  <si>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</si>
  <si>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</si>
  <si>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</si>
  <si>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</si>
  <si>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</si>
  <si>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</si>
  <si>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</si>
  <si>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</si>
  <si>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</si>
  <si>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</si>
  <si>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</si>
  <si>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</si>
  <si>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</si>
  <si>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</si>
  <si>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</si>
  <si>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</si>
  <si>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</si>
  <si>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</si>
  <si>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</si>
  <si>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</si>
  <si>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</si>
  <si>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</si>
  <si>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</si>
  <si>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</si>
  <si>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</si>
  <si>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</si>
  <si>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</si>
  <si>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</si>
  <si>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</si>
  <si>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</si>
  <si>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</si>
  <si>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</si>
  <si>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</si>
  <si>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</si>
  <si>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</si>
  <si>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</si>
  <si>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</si>
  <si>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</si>
  <si>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</si>
  <si>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</si>
  <si>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</si>
  <si>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</si>
  <si>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</si>
  <si>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</si>
  <si>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</si>
  <si>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</si>
  <si>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</si>
  <si>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</si>
  <si>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</si>
  <si>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</si>
  <si>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</si>
  <si>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</si>
  <si>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</si>
  <si>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</si>
  <si>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</si>
  <si>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</si>
  <si>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</si>
  <si>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</si>
  <si>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</si>
  <si>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</si>
  <si>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</si>
  <si>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</si>
  <si>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</si>
  <si>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</si>
  <si>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</si>
  <si>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</si>
  <si>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</si>
  <si>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</si>
  <si>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</si>
  <si>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</si>
  <si>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</si>
  <si>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</si>
  <si>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</si>
  <si>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</si>
  <si>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</si>
  <si>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</si>
  <si>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</si>
  <si>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</si>
  <si>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</si>
  <si>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</si>
  <si>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</si>
  <si>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</si>
  <si>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</si>
  <si>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</si>
  <si>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</si>
  <si>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</si>
  <si>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</si>
  <si>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</si>
  <si>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</si>
  <si>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</si>
  <si>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</si>
  <si>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</si>
  <si>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</si>
  <si>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</si>
  <si>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</si>
  <si>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</si>
  <si>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</si>
  <si>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</si>
  <si>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</si>
  <si>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</si>
  <si>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</si>
  <si>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</si>
  <si>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</si>
  <si>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</si>
  <si>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</si>
  <si>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</si>
  <si>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</si>
  <si>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</si>
  <si>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</si>
  <si>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</si>
  <si>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</si>
  <si>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</si>
  <si>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</si>
  <si>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</si>
  <si>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</si>
  <si>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</si>
  <si>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</si>
  <si>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</si>
  <si>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</si>
  <si>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</si>
  <si>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</si>
  <si>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</si>
  <si>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</si>
  <si>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</si>
  <si>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</si>
  <si>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</si>
  <si>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</si>
  <si>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</si>
  <si>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</si>
  <si>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</si>
  <si>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</si>
  <si>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</si>
  <si>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</si>
  <si>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</si>
  <si>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</si>
  <si>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</si>
  <si>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</si>
  <si>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</si>
  <si>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</si>
  <si>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</si>
  <si>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</si>
  <si>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</si>
  <si>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</si>
  <si>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</si>
  <si>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</si>
  <si>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</si>
  <si>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</si>
  <si>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</si>
  <si>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</si>
  <si>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</si>
  <si>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</si>
  <si>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</si>
  <si>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</si>
  <si>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</si>
  <si>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</si>
  <si>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</si>
  <si>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</si>
  <si>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</si>
  <si>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</si>
  <si>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</si>
  <si>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</si>
  <si>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</si>
  <si>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</si>
  <si>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</si>
  <si>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</si>
  <si>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</si>
  <si>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</si>
  <si>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</si>
  <si>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</si>
  <si>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</si>
  <si>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</si>
  <si>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</si>
  <si>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</si>
  <si>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</si>
  <si>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</si>
  <si>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</si>
  <si>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</si>
  <si>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</si>
  <si>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</si>
  <si>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</si>
  <si>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</si>
  <si>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</si>
  <si>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</si>
  <si>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</si>
  <si>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</si>
  <si>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</si>
  <si>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</si>
  <si>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</si>
  <si>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</si>
  <si>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</si>
  <si>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</si>
  <si>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</si>
  <si>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</si>
  <si>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</si>
  <si>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</si>
  <si>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</si>
  <si>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</si>
  <si>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</si>
  <si>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</si>
  <si>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</si>
  <si>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</si>
  <si>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</si>
  <si>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</si>
  <si>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</si>
  <si>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</si>
  <si>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</si>
  <si>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</si>
  <si>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</si>
  <si>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</si>
  <si>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</si>
  <si>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</si>
  <si>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</si>
  <si>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</si>
  <si>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</si>
  <si>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</si>
  <si>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</si>
  <si>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</si>
  <si>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</si>
  <si>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</si>
  <si>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</si>
  <si>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</si>
  <si>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</si>
  <si>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</si>
  <si>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</si>
  <si>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</si>
  <si>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</si>
  <si>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</si>
  <si>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</si>
  <si>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</si>
  <si>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</si>
  <si>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</si>
  <si>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</si>
  <si>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</si>
  <si>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</si>
  <si>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</si>
  <si>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</si>
  <si>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</si>
  <si>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</si>
  <si>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</si>
  <si>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</si>
  <si>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</si>
  <si>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</si>
  <si>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</si>
  <si>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</si>
  <si>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</si>
  <si>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</si>
  <si>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</si>
  <si>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</si>
  <si>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</si>
  <si>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</si>
  <si>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</si>
  <si>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</si>
  <si>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</si>
  <si>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</si>
  <si>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</si>
  <si>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</si>
  <si>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</si>
  <si>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</si>
  <si>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</si>
  <si>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</si>
  <si>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</si>
  <si>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</si>
  <si>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</si>
  <si>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</si>
  <si>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</si>
  <si>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</si>
  <si>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</si>
  <si>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</si>
  <si>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</si>
  <si>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</si>
  <si>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</si>
  <si>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</si>
  <si>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</si>
  <si>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</si>
  <si>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</si>
  <si>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</si>
  <si>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</si>
  <si>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</si>
  <si>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</si>
  <si>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</si>
  <si>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</si>
  <si>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</si>
  <si>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</si>
  <si>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</si>
  <si>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</si>
  <si>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</si>
  <si>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</si>
  <si>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</si>
  <si>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</si>
  <si>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</si>
  <si>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</si>
  <si>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</si>
  <si>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</si>
  <si>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</si>
  <si>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</si>
  <si>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</si>
  <si>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</si>
  <si>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</si>
  <si>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</si>
  <si>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</si>
  <si>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</si>
  <si>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</si>
  <si>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</si>
  <si>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</si>
  <si>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</si>
  <si>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</si>
  <si>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</si>
  <si>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</si>
  <si>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</si>
  <si>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</si>
  <si>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</si>
  <si>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</si>
  <si>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</si>
  <si>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</si>
  <si>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</si>
  <si>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</si>
  <si>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</si>
  <si>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</si>
  <si>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</si>
  <si>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</si>
  <si>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</si>
  <si>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</si>
  <si>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</si>
  <si>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</si>
  <si>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</si>
  <si>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</si>
  <si>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</si>
  <si>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</si>
  <si>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</si>
  <si>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</si>
  <si>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</si>
  <si>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</si>
  <si>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</si>
  <si>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</si>
  <si>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</si>
  <si>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</si>
  <si>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</si>
  <si>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</si>
  <si>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</si>
  <si>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</si>
  <si>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</si>
  <si>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</si>
  <si>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</si>
  <si>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</si>
  <si>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</si>
  <si>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</si>
  <si>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</si>
  <si>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</si>
  <si>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</si>
  <si>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</si>
  <si>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</si>
  <si>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</si>
  <si>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</si>
  <si>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</si>
  <si>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</si>
  <si>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</si>
  <si>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</si>
  <si>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</si>
  <si>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</si>
  <si>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</si>
  <si>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</si>
  <si>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</si>
  <si>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</si>
  <si>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</si>
  <si>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</si>
  <si>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</si>
  <si>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</si>
  <si>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</si>
  <si>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</si>
  <si>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</si>
  <si>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</si>
  <si>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</si>
  <si>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</si>
  <si>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</si>
  <si>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</si>
  <si>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</si>
  <si>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</si>
  <si>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</si>
  <si>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</si>
  <si>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</si>
  <si>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</si>
  <si>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</si>
  <si>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</si>
  <si>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</si>
  <si>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</si>
  <si>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</si>
  <si>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</si>
  <si>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</si>
  <si>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</si>
  <si>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</si>
  <si>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</si>
  <si>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</si>
  <si>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</si>
  <si>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</si>
  <si>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</si>
  <si>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</si>
  <si>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</si>
  <si>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</si>
  <si>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</si>
  <si>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</si>
  <si>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</si>
  <si>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</si>
  <si>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</si>
  <si>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</si>
  <si>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</si>
  <si>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</si>
  <si>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</si>
  <si>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</si>
  <si>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</si>
  <si>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</si>
  <si>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</si>
  <si>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</si>
  <si>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</si>
  <si>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</si>
  <si>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</si>
  <si>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</si>
  <si>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</si>
  <si>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</si>
  <si>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</si>
  <si>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</si>
  <si>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</si>
  <si>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</si>
  <si>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</si>
  <si>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</si>
  <si>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</si>
  <si>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</si>
  <si>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</si>
  <si>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</si>
  <si>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</si>
  <si>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</si>
  <si>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</si>
  <si>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</si>
  <si>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</si>
  <si>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</si>
  <si>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</si>
  <si>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</si>
  <si>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</si>
  <si>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</si>
  <si>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</si>
  <si>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</si>
  <si>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</si>
  <si>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</si>
  <si>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</si>
  <si>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</si>
  <si>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</si>
  <si>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</si>
  <si>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</si>
  <si>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</si>
  <si>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</si>
  <si>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</si>
  <si>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</si>
  <si>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</si>
  <si>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</si>
  <si>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</si>
  <si>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</si>
  <si>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</si>
  <si>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</si>
  <si>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</si>
  <si>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</si>
  <si>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</si>
  <si>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</si>
  <si>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</si>
  <si>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</si>
  <si>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</si>
  <si>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</si>
  <si>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</si>
  <si>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</si>
  <si>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</si>
  <si>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</si>
  <si>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</si>
  <si>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</si>
  <si>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</si>
  <si>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</si>
  <si>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</si>
  <si>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</si>
  <si>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</si>
  <si>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</si>
  <si>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</si>
  <si>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</si>
  <si>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</si>
  <si>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</si>
  <si>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</si>
  <si>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</si>
  <si>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</si>
  <si>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</si>
  <si>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</si>
  <si>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</si>
  <si>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</si>
  <si>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</si>
  <si>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</si>
  <si>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</si>
  <si>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</si>
  <si>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</si>
  <si>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</si>
  <si>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</si>
  <si>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</si>
  <si>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</si>
  <si>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</si>
  <si>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</si>
  <si>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</si>
  <si>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</si>
  <si>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</si>
  <si>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</si>
  <si>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</si>
  <si>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</si>
  <si>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</si>
  <si>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</si>
  <si>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</si>
  <si>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</si>
  <si>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</si>
  <si>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</si>
  <si>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</si>
  <si>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</si>
  <si>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</si>
  <si>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</si>
  <si>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</si>
  <si>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</si>
  <si>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</si>
  <si>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</si>
  <si>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</si>
  <si>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</si>
  <si>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</si>
  <si>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</si>
  <si>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</si>
  <si>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</si>
  <si>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</si>
  <si>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</si>
  <si>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</si>
  <si>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</si>
  <si>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</si>
  <si>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</si>
  <si>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</si>
  <si>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</si>
  <si>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</si>
  <si>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</si>
  <si>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</si>
  <si>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</si>
  <si>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</si>
  <si>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</si>
  <si>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</si>
  <si>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</si>
  <si>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</si>
  <si>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</si>
  <si>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</si>
  <si>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</si>
  <si>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</si>
  <si>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</si>
  <si>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</si>
  <si>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</si>
  <si>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</si>
  <si>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</si>
  <si>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</si>
  <si>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</si>
  <si>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</si>
  <si>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</si>
  <si>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</si>
  <si>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</si>
  <si>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</si>
  <si>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</si>
  <si>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</si>
  <si>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</si>
  <si>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</si>
  <si>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</si>
  <si>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</si>
  <si>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</si>
  <si>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</si>
  <si>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</si>
  <si>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</si>
  <si>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</si>
  <si>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</si>
  <si>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</si>
  <si>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</si>
  <si>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</si>
  <si>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</si>
  <si>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</si>
  <si>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</si>
  <si>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</si>
  <si>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</si>
  <si>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</si>
  <si>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</si>
  <si>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</si>
  <si>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</si>
  <si>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</si>
  <si>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</si>
  <si>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</si>
  <si>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</si>
  <si>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</si>
  <si>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</si>
  <si>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</si>
  <si>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</si>
  <si>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</si>
  <si>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</si>
  <si>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</si>
  <si>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</si>
  <si>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</si>
  <si>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</si>
  <si>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</si>
  <si>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</si>
  <si>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</si>
  <si>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</si>
  <si>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</si>
  <si>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</si>
  <si>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</si>
  <si>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</si>
  <si>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</si>
  <si>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</si>
  <si>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</si>
  <si>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</si>
  <si>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</si>
  <si>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</si>
  <si>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</si>
  <si>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</si>
  <si>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</si>
  <si>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</si>
  <si>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</si>
  <si>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</si>
  <si>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</si>
  <si>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</si>
  <si>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</si>
  <si>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</si>
  <si>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</si>
  <si>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</si>
  <si>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</si>
  <si>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</si>
  <si>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</si>
  <si>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</si>
  <si>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</si>
  <si>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</si>
  <si>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</si>
  <si>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</si>
  <si>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</si>
  <si>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</si>
  <si>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</si>
  <si>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</si>
  <si>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</si>
  <si>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</si>
  <si>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</si>
  <si>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</si>
  <si>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</si>
  <si>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</si>
  <si>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</si>
  <si>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</si>
  <si>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</si>
  <si>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</si>
  <si>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</si>
  <si>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</si>
  <si>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</si>
  <si>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</si>
  <si>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</si>
  <si>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</si>
  <si>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</si>
  <si>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</si>
  <si>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</si>
  <si>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</si>
  <si>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</si>
  <si>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</si>
  <si>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</si>
  <si>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</si>
  <si>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</si>
  <si>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</si>
  <si>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</si>
  <si>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</si>
  <si>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</si>
  <si>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</si>
  <si>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</si>
  <si>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</si>
  <si>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</si>
  <si>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</si>
  <si>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</si>
  <si>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</si>
  <si>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</si>
  <si>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</si>
  <si>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</si>
  <si>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</si>
  <si>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</si>
  <si>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</si>
  <si>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</si>
  <si>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</si>
  <si>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</si>
  <si>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</si>
  <si>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</si>
  <si>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</si>
  <si>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</si>
  <si>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</si>
  <si>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</si>
  <si>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</si>
  <si>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</si>
  <si>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</si>
  <si>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</si>
  <si>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</si>
  <si>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</si>
  <si>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</si>
  <si>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</si>
  <si>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</si>
  <si>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</si>
  <si>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</si>
  <si>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</si>
  <si>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</si>
  <si>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</si>
  <si>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</si>
  <si>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</si>
  <si>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</si>
  <si>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</si>
  <si>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</si>
  <si>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</si>
  <si>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</si>
  <si>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</si>
  <si>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</si>
  <si>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</si>
  <si>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</si>
  <si>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</si>
  <si>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</si>
  <si>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</si>
  <si>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</si>
  <si>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</si>
  <si>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</si>
  <si>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</si>
  <si>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</si>
  <si>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</si>
  <si>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</si>
  <si>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</si>
  <si>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</si>
  <si>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</si>
  <si>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</si>
  <si>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</si>
  <si>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</si>
  <si>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</si>
  <si>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</si>
  <si>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</si>
  <si>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</si>
  <si>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</si>
  <si>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</si>
  <si>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</si>
  <si>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</si>
  <si>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</si>
  <si>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</si>
  <si>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</si>
  <si>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</si>
  <si>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</si>
  <si>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</si>
  <si>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</si>
  <si>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</si>
  <si>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</si>
  <si>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</si>
  <si>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</si>
  <si>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</si>
  <si>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</si>
  <si>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</si>
  <si>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</si>
  <si>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</si>
  <si>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</si>
  <si>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</si>
  <si>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</si>
  <si>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</si>
  <si>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</si>
  <si>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</si>
  <si>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</si>
  <si>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</si>
  <si>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</si>
  <si>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</si>
  <si>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</si>
  <si>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</si>
  <si>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</si>
  <si>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</si>
  <si>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</si>
  <si>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</si>
  <si>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</si>
  <si>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</si>
  <si>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</si>
  <si>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</si>
  <si>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</si>
  <si>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</si>
  <si>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</si>
  <si>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</si>
  <si>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</si>
  <si>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</si>
  <si>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</si>
  <si>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</si>
  <si>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</si>
  <si>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</si>
  <si>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</si>
  <si>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</si>
  <si>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</si>
  <si>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</si>
  <si>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</si>
  <si>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</si>
  <si>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</si>
  <si>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</si>
  <si>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</si>
  <si>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</si>
  <si>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</si>
  <si>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</si>
  <si>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</si>
  <si>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</si>
  <si>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</si>
  <si>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</si>
  <si>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</si>
  <si>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</si>
  <si>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</si>
  <si>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</si>
  <si>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</si>
  <si>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</si>
  <si>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</si>
  <si>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</si>
  <si>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</si>
  <si>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</si>
  <si>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</si>
  <si>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</si>
  <si>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</si>
  <si>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</si>
  <si>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</si>
  <si>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</si>
  <si>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</si>
  <si>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</si>
  <si>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</si>
  <si>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</si>
  <si>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</si>
  <si>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</si>
  <si>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</si>
  <si>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</si>
  <si>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</si>
  <si>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</si>
  <si>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</si>
  <si>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</si>
  <si>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</si>
  <si>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</si>
  <si>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</si>
  <si>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</si>
  <si>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</si>
  <si>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</si>
  <si>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</si>
  <si>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</si>
  <si>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</si>
  <si>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</si>
  <si>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</si>
  <si>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</si>
  <si>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</si>
  <si>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</si>
  <si>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</si>
  <si>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</si>
  <si>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</si>
  <si>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</si>
  <si>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</si>
  <si>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</si>
  <si>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</si>
  <si>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</si>
  <si>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</si>
  <si>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</si>
  <si>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</si>
  <si>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</si>
  <si>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</si>
  <si>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</si>
  <si>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</si>
  <si>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</si>
  <si>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</si>
  <si>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</si>
  <si>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</si>
  <si>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</si>
  <si>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</si>
  <si>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</si>
  <si>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</si>
  <si>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</si>
  <si>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</si>
  <si>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</si>
  <si>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</si>
  <si>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</si>
  <si>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</si>
  <si>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</si>
  <si>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</si>
  <si>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</si>
  <si>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</si>
  <si>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</si>
  <si>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</si>
  <si>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</si>
  <si>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</si>
  <si>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</si>
  <si>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</si>
  <si>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</si>
  <si>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</si>
  <si>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</si>
  <si>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</si>
  <si>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</si>
  <si>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</si>
  <si>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</si>
  <si>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</si>
  <si>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</si>
  <si>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</si>
  <si>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</si>
  <si>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</si>
  <si>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</si>
  <si>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</si>
  <si>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</si>
  <si>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</si>
  <si>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</si>
  <si>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</si>
  <si>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</si>
  <si>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</si>
  <si>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</si>
  <si>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</si>
  <si>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</si>
  <si>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</si>
  <si>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</si>
  <si>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</si>
  <si>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</si>
  <si>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</si>
  <si>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</si>
  <si>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</si>
  <si>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</si>
  <si>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</si>
  <si>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</si>
  <si>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</si>
  <si>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</si>
  <si>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</si>
  <si>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</si>
  <si>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</si>
  <si>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</si>
  <si>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</si>
  <si>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</si>
  <si>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</si>
  <si>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</si>
  <si>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</si>
  <si>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</si>
  <si>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</si>
  <si>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</si>
  <si>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</si>
  <si>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</si>
  <si>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</si>
  <si>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</si>
  <si>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</si>
  <si>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</si>
  <si>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</si>
  <si>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</si>
  <si>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</si>
  <si>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</si>
  <si>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</si>
  <si>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</si>
  <si>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</si>
  <si>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</si>
  <si>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</si>
  <si>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</si>
  <si>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</si>
  <si>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</si>
  <si>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</si>
  <si>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</si>
  <si>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</si>
  <si>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</si>
  <si>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</si>
  <si>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</si>
  <si>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</si>
  <si>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</si>
  <si>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</si>
  <si>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</si>
  <si>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</si>
  <si>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</si>
  <si>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</si>
  <si>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</si>
  <si>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</si>
  <si>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</si>
  <si>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</si>
  <si>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</si>
  <si>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</si>
  <si>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</si>
  <si>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</si>
  <si>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</si>
  <si>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</si>
  <si>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</si>
  <si>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</si>
  <si>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</si>
  <si>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</si>
  <si>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</si>
  <si>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</si>
  <si>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</si>
  <si>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</si>
  <si>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</si>
  <si>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</si>
  <si>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</si>
  <si>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</si>
  <si>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</si>
  <si>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</si>
  <si>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</si>
  <si>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</si>
  <si>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</si>
  <si>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</si>
  <si>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</si>
  <si>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</si>
  <si>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</si>
  <si>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</si>
  <si>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</si>
  <si>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</si>
  <si>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</si>
  <si>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</si>
  <si>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</si>
  <si>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</si>
  <si>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</si>
  <si>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</si>
  <si>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</si>
  <si>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</si>
  <si>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</si>
  <si>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</si>
  <si>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</si>
  <si>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</si>
  <si>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</si>
  <si>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</si>
  <si>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</si>
  <si>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</si>
  <si>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</si>
  <si>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</si>
  <si>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</si>
  <si>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</si>
  <si>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</si>
  <si>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</si>
  <si>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</si>
  <si>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</si>
  <si>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</si>
  <si>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</si>
  <si>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</si>
  <si>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</si>
  <si>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</si>
  <si>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</si>
  <si>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</si>
  <si>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</si>
  <si>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</si>
  <si>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</si>
  <si>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</si>
  <si>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</si>
  <si>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</si>
  <si>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</si>
  <si>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</si>
  <si>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</si>
  <si>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</si>
  <si>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</si>
  <si>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</si>
  <si>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</si>
  <si>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</si>
  <si>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</si>
  <si>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</si>
  <si>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</si>
  <si>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</si>
  <si>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</si>
  <si>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</si>
  <si>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</si>
  <si>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</si>
  <si>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</si>
  <si>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</si>
  <si>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</si>
  <si>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</si>
  <si>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</si>
  <si>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</si>
  <si>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</si>
  <si>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</si>
  <si>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</si>
  <si>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</si>
  <si>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</si>
  <si>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</si>
  <si>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</si>
  <si>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</si>
  <si>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</si>
  <si>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</si>
  <si>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</si>
  <si>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</si>
  <si>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</si>
  <si>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</si>
  <si>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</si>
  <si>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</si>
  <si>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</si>
  <si>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</si>
  <si>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</si>
  <si>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</si>
  <si>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</si>
  <si>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</si>
  <si>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</si>
  <si>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</si>
  <si>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</si>
  <si>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</si>
  <si>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</si>
  <si>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</si>
  <si>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</si>
  <si>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</si>
  <si>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</si>
  <si>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</si>
  <si>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</si>
  <si>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</si>
  <si>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</si>
  <si>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</si>
  <si>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</si>
  <si>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</si>
  <si>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</si>
  <si>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</si>
  <si>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</si>
  <si>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</si>
  <si>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</si>
  <si>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</si>
  <si>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</si>
  <si>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</si>
  <si>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</si>
  <si>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</si>
  <si>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</si>
  <si>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</si>
  <si>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</si>
  <si>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</si>
  <si>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</si>
  <si>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</si>
  <si>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</si>
  <si>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</si>
  <si>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</si>
  <si>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</si>
  <si>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</si>
  <si>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</si>
  <si>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</si>
  <si>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</si>
  <si>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</si>
  <si>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</si>
  <si>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</si>
  <si>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</si>
  <si>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</si>
  <si>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</si>
  <si>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</si>
  <si>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</si>
  <si>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</si>
  <si>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</si>
  <si>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</si>
  <si>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</si>
  <si>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</si>
  <si>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</si>
  <si>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</si>
  <si>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</si>
  <si>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</si>
  <si>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</si>
  <si>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</si>
  <si>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</si>
  <si>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</si>
  <si>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</si>
  <si>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</si>
  <si>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</si>
  <si>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</si>
  <si>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</si>
  <si>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</si>
  <si>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</si>
  <si>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</si>
  <si>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</si>
  <si>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</si>
  <si>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</si>
  <si>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</si>
  <si>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</si>
  <si>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</si>
  <si>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</si>
  <si>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</si>
  <si>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</si>
  <si>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</si>
  <si>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</si>
  <si>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</si>
  <si>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</si>
  <si>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</si>
  <si>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</si>
  <si>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</si>
  <si>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</si>
  <si>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</si>
  <si>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</si>
  <si>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</si>
  <si>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</si>
  <si>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</si>
  <si>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</si>
  <si>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</si>
  <si>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</si>
  <si>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</si>
  <si>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</si>
  <si>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</si>
  <si>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</si>
  <si>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</si>
  <si>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</si>
  <si>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</si>
  <si>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</si>
  <si>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</si>
  <si>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</si>
  <si>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</si>
  <si>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</si>
  <si>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</si>
  <si>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</si>
  <si>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</si>
  <si>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</si>
  <si>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</si>
  <si>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</si>
  <si>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</si>
  <si>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</si>
  <si>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</si>
  <si>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</si>
  <si>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</si>
  <si>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</si>
  <si>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</si>
  <si>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</si>
  <si>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</si>
  <si>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</si>
  <si>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</si>
  <si>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</si>
  <si>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</si>
  <si>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</si>
  <si>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</si>
  <si>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</si>
  <si>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</si>
  <si>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</si>
  <si>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</si>
  <si>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</si>
  <si>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</si>
  <si>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</si>
  <si>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</si>
  <si>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</si>
  <si>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</si>
  <si>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</si>
  <si>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</si>
  <si>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</si>
  <si>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</si>
  <si>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</si>
  <si>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</si>
  <si>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</si>
  <si>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</si>
  <si>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</si>
  <si>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</si>
  <si>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</si>
  <si>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</si>
  <si>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</si>
  <si>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</si>
  <si>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</si>
  <si>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</si>
  <si>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</si>
  <si>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</si>
  <si>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</si>
  <si>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</si>
  <si>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</si>
  <si>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</si>
  <si>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</si>
  <si>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</si>
  <si>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</si>
  <si>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</si>
  <si>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</si>
  <si>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</si>
  <si>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</si>
  <si>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</si>
  <si>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</si>
  <si>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</si>
  <si>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</si>
  <si>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</si>
  <si>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</si>
  <si>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</si>
  <si>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</si>
  <si>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</si>
  <si>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</si>
  <si>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</si>
  <si>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</si>
  <si>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</si>
  <si>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</si>
  <si>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</si>
  <si>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</si>
  <si>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</si>
  <si>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</si>
  <si>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</si>
  <si>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</si>
  <si>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</si>
  <si>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</si>
  <si>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</si>
  <si>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</si>
  <si>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</si>
  <si>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</si>
  <si>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</si>
  <si>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</si>
  <si>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</si>
  <si>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</si>
  <si>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</si>
  <si>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</si>
  <si>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</si>
  <si>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</si>
  <si>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</si>
  <si>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</si>
  <si>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</si>
  <si>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</si>
  <si>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</si>
  <si>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</si>
  <si>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</si>
  <si>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</si>
  <si>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</si>
  <si>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</si>
  <si>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</si>
  <si>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</si>
  <si>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</si>
  <si>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</si>
  <si>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</si>
  <si>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</si>
  <si>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</si>
  <si>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</si>
  <si>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</si>
  <si>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</si>
  <si>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</si>
  <si>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</si>
  <si>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</si>
  <si>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</si>
  <si>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</si>
  <si>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</si>
  <si>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</si>
  <si>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</si>
  <si>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</si>
  <si>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</si>
  <si>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</si>
  <si>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</si>
  <si>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</si>
  <si>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</si>
  <si>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</si>
  <si>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</si>
  <si>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</si>
  <si>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</si>
  <si>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</si>
  <si>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</si>
  <si>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</si>
  <si>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</si>
  <si>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</si>
  <si>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</si>
  <si>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</si>
  <si>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</si>
  <si>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</si>
  <si>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</si>
  <si>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</si>
  <si>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</si>
  <si>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</si>
  <si>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</si>
  <si>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</si>
  <si>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</si>
  <si>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</si>
  <si>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</si>
  <si>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</si>
  <si>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</si>
  <si>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</si>
  <si>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</si>
  <si>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</si>
  <si>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</si>
  <si>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</si>
  <si>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</si>
  <si>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</si>
  <si>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</si>
  <si>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</si>
  <si>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</si>
  <si>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</si>
  <si>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</si>
  <si>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</si>
  <si>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</si>
  <si>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</si>
  <si>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</si>
  <si>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</si>
  <si>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</si>
  <si>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</si>
  <si>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</si>
  <si>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</si>
  <si>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</si>
  <si>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</si>
  <si>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</si>
  <si>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</si>
  <si>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</si>
  <si>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</si>
  <si>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</si>
  <si>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</si>
  <si>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</si>
  <si>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</si>
  <si>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</si>
  <si>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</si>
  <si>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</si>
  <si>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</si>
  <si>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</si>
  <si>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</si>
  <si>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</si>
  <si>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</si>
  <si>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</si>
  <si>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</si>
  <si>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</si>
  <si>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</si>
  <si>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</si>
  <si>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</si>
  <si>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</si>
  <si>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</si>
  <si>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</si>
  <si>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</si>
  <si>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</si>
  <si>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</si>
  <si>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</si>
  <si>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</si>
  <si>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</si>
  <si>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</si>
  <si>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</si>
  <si>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</si>
  <si>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</si>
  <si>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</si>
  <si>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</si>
  <si>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</si>
  <si>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</si>
  <si>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</si>
  <si>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</si>
  <si>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</si>
  <si>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</si>
  <si>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</si>
  <si>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</si>
  <si>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</si>
  <si>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</si>
  <si>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</si>
  <si>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</si>
  <si>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</si>
  <si>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</si>
  <si>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</si>
  <si>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</si>
  <si>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</si>
  <si>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</si>
  <si>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</si>
  <si>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</si>
  <si>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</si>
  <si>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</si>
  <si>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</si>
  <si>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</si>
  <si>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</si>
  <si>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</si>
  <si>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</si>
  <si>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</si>
  <si>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</si>
  <si>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</si>
  <si>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</si>
  <si>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</si>
  <si>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</si>
  <si>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</si>
  <si>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</si>
  <si>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</si>
  <si>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</si>
  <si>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</si>
  <si>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</si>
  <si>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</si>
  <si>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</si>
  <si>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</si>
  <si>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</si>
  <si>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</si>
  <si>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</si>
  <si>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</si>
  <si>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</si>
  <si>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</si>
  <si>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</si>
  <si>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</si>
  <si>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</si>
  <si>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</si>
  <si>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</si>
  <si>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</si>
  <si>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</si>
  <si>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</si>
  <si>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</si>
  <si>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</si>
  <si>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</si>
  <si>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</si>
  <si>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</si>
  <si>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</si>
  <si>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</si>
  <si>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</si>
  <si>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</si>
  <si>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</si>
  <si>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</si>
  <si>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</si>
  <si>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</si>
  <si>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</si>
  <si>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</si>
  <si>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</si>
  <si>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</si>
  <si>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</si>
  <si>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</si>
  <si>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</si>
  <si>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</si>
  <si>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</si>
  <si>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</si>
  <si>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</si>
  <si>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</si>
  <si>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</si>
  <si>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</si>
  <si>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</si>
  <si>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</si>
  <si>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</si>
  <si>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</si>
  <si>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</si>
  <si>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</si>
  <si>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</si>
  <si>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</si>
  <si>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</si>
  <si>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</si>
  <si>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</si>
  <si>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</si>
  <si>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</si>
  <si>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</si>
  <si>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</si>
  <si>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</si>
  <si>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</si>
  <si>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</si>
  <si>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</si>
  <si>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</si>
  <si>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</si>
  <si>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</si>
  <si>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</si>
  <si>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</si>
  <si>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</si>
  <si>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</si>
  <si>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</si>
  <si>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</si>
  <si>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</si>
  <si>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</si>
  <si>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</si>
  <si>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</si>
  <si>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</si>
  <si>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</si>
  <si>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</si>
  <si>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</si>
  <si>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</si>
  <si>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</si>
  <si>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</si>
  <si>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</si>
  <si>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</si>
  <si>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</si>
  <si>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</si>
  <si>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</si>
  <si>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</si>
  <si>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</si>
  <si>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</si>
  <si>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</si>
  <si>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</si>
  <si>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</si>
  <si>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</si>
  <si>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</si>
  <si>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</si>
  <si>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</si>
  <si>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</si>
  <si>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</si>
  <si>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</si>
  <si>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</si>
  <si>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</si>
  <si>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</si>
  <si>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</si>
  <si>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</si>
  <si>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</si>
  <si>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</si>
  <si>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</si>
  <si>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</si>
  <si>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</si>
  <si>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</si>
  <si>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</si>
  <si>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</si>
  <si>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</si>
  <si>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</si>
  <si>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</si>
  <si>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</si>
  <si>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</si>
  <si>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</si>
  <si>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</si>
  <si>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</si>
  <si>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</si>
  <si>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</si>
  <si>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</si>
  <si>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</si>
  <si>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</si>
  <si>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</si>
  <si>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</si>
  <si>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</si>
  <si>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</si>
  <si>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</si>
  <si>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</si>
  <si>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</si>
  <si>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</si>
  <si>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</si>
  <si>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</si>
  <si>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</si>
  <si>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</si>
  <si>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</si>
  <si>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</si>
  <si>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</si>
  <si>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</si>
  <si>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</si>
  <si>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</si>
  <si>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</si>
  <si>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</si>
  <si>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</si>
  <si>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</si>
  <si>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</si>
  <si>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</si>
  <si>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</si>
  <si>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</si>
  <si>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</si>
  <si>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</si>
  <si>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</si>
  <si>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</si>
  <si>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</si>
  <si>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</si>
  <si>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</si>
  <si>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</si>
  <si>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</si>
  <si>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</si>
  <si>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</si>
  <si>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</si>
  <si>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</si>
  <si>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</si>
  <si>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</si>
  <si>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</si>
  <si>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</si>
  <si>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</si>
  <si>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</si>
  <si>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</si>
  <si>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</si>
  <si>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</si>
  <si>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</si>
  <si>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</si>
  <si>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</si>
  <si>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</si>
  <si>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</si>
  <si>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</si>
  <si>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</si>
  <si>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</si>
  <si>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</si>
  <si>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</si>
  <si>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</si>
  <si>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</si>
  <si>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</si>
  <si>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</si>
  <si>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</si>
  <si>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</si>
  <si>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</si>
  <si>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</si>
  <si>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</si>
  <si>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</si>
  <si>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</si>
  <si>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</si>
  <si>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</si>
  <si>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</si>
  <si>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</si>
  <si>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</si>
  <si>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</si>
  <si>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</si>
  <si>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</si>
  <si>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</si>
  <si>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</si>
  <si>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</si>
  <si>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</si>
  <si>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</si>
  <si>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</si>
  <si>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</si>
  <si>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</si>
  <si>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</si>
  <si>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</si>
  <si>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</si>
  <si>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</si>
  <si>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</si>
  <si>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</si>
  <si>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</si>
  <si>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</si>
  <si>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</si>
  <si>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</si>
  <si>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</si>
  <si>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</si>
  <si>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</si>
  <si>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</si>
  <si>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</si>
  <si>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</si>
  <si>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</si>
  <si>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</si>
  <si>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</si>
  <si>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</si>
  <si>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</si>
  <si>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</si>
  <si>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</si>
  <si>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</si>
  <si>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</si>
  <si>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</si>
  <si>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</si>
  <si>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</si>
  <si>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</si>
  <si>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</si>
  <si>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</si>
  <si>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</si>
  <si>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</si>
  <si>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</si>
  <si>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</si>
  <si>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</si>
  <si>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</si>
  <si>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</si>
  <si>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</si>
  <si>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</si>
  <si>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</si>
  <si>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</si>
  <si>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</si>
  <si>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</si>
  <si>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</si>
  <si>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</si>
  <si>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</si>
  <si>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</si>
  <si>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</si>
  <si>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</si>
  <si>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</si>
  <si>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</si>
  <si>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</si>
  <si>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</si>
  <si>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</si>
  <si>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</si>
  <si>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</si>
  <si>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</si>
  <si>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</si>
  <si>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</si>
  <si>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</si>
  <si>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</si>
  <si>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</si>
  <si>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</si>
  <si>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</si>
  <si>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</si>
  <si>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</si>
  <si>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</si>
  <si>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</si>
  <si>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</si>
  <si>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</si>
  <si>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</si>
  <si>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</si>
  <si>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</si>
  <si>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</si>
  <si>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</si>
  <si>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</si>
  <si>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</si>
  <si>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</si>
  <si>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</si>
  <si>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</si>
  <si>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</si>
  <si>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</si>
  <si>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</si>
  <si>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</si>
  <si>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</si>
  <si>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</si>
  <si>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</si>
  <si>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</si>
  <si>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</si>
  <si>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</si>
  <si>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</si>
  <si>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</si>
  <si>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</si>
  <si>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</si>
  <si>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</si>
  <si>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</si>
  <si>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</si>
  <si>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</si>
  <si>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</si>
  <si>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</si>
  <si>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</si>
  <si>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</si>
  <si>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</si>
  <si>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</si>
  <si>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</si>
  <si>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</si>
  <si>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</si>
  <si>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</si>
  <si>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</si>
  <si>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</si>
  <si>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</si>
  <si>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</si>
  <si>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</si>
  <si>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</si>
  <si>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</si>
  <si>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</si>
  <si>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</si>
  <si>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</si>
  <si>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</si>
  <si>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</si>
  <si>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</si>
  <si>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</si>
  <si>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</si>
  <si>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</si>
  <si>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</si>
  <si>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</si>
  <si>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</si>
  <si>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</si>
  <si>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</si>
  <si>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</si>
  <si>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</si>
  <si>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</si>
  <si>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</si>
  <si>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</si>
  <si>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</si>
  <si>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</si>
  <si>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</si>
  <si>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</si>
  <si>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</si>
  <si>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</si>
  <si>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</si>
  <si>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</si>
  <si>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</si>
  <si>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</si>
  <si>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</si>
  <si>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</si>
  <si>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</si>
  <si>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</si>
  <si>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</si>
  <si>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</si>
  <si>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</si>
  <si>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</si>
  <si>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</si>
  <si>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</si>
  <si>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</si>
  <si>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</si>
  <si>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</si>
  <si>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</si>
  <si>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</si>
  <si>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</si>
  <si>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</si>
  <si>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</si>
  <si>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</si>
  <si>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</si>
  <si>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</si>
  <si>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</si>
  <si>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</si>
  <si>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</si>
  <si>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</si>
  <si>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</si>
  <si>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</si>
  <si>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</si>
  <si>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</si>
  <si>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</si>
  <si>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</si>
  <si>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</si>
  <si>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</si>
  <si>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</si>
  <si>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</si>
  <si>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</si>
  <si>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</si>
  <si>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</si>
  <si>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</si>
  <si>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</si>
  <si>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</si>
  <si>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</si>
  <si>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</si>
  <si>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</si>
  <si>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</si>
  <si>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</si>
  <si>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</si>
  <si>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</si>
  <si>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</si>
  <si>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</si>
  <si>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</si>
  <si>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</si>
  <si>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</si>
  <si>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</si>
  <si>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</si>
  <si>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</si>
  <si>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</si>
  <si>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</si>
  <si>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</si>
  <si>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</si>
  <si>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</si>
  <si>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</si>
  <si>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</si>
  <si>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</si>
  <si>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</si>
  <si>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</si>
  <si>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</si>
  <si>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</si>
  <si>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</si>
  <si>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</si>
  <si>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</si>
  <si>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</si>
  <si>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</si>
  <si>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</si>
  <si>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</si>
  <si>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</si>
  <si>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</si>
  <si>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</si>
  <si>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</si>
  <si>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</si>
  <si>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</si>
  <si>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</si>
  <si>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</si>
  <si>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</si>
  <si>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</si>
  <si>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</si>
  <si>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</si>
  <si>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</si>
  <si>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</si>
  <si>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</si>
  <si>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</si>
  <si>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</si>
  <si>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</si>
  <si>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</si>
  <si>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</si>
  <si>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</si>
  <si>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</si>
  <si>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</si>
  <si>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</si>
  <si>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</si>
  <si>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</si>
  <si>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</si>
  <si>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</si>
  <si>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</si>
  <si>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</si>
  <si>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</si>
  <si>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</si>
  <si>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</si>
  <si>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</si>
  <si>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</si>
  <si>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</si>
  <si>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</si>
  <si>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</si>
  <si>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</si>
  <si>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</si>
  <si>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</si>
  <si>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</si>
  <si>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</si>
  <si>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</si>
  <si>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</si>
  <si>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</si>
  <si>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</si>
  <si>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</si>
  <si>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</si>
  <si>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</si>
  <si>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</si>
  <si>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</si>
  <si>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</si>
  <si>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</si>
  <si>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</si>
  <si>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</si>
  <si>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</si>
  <si>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</si>
  <si>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</si>
  <si>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</si>
  <si>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</si>
  <si>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</si>
  <si>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</si>
  <si>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</si>
  <si>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</si>
  <si>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</si>
  <si>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</si>
  <si>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</si>
  <si>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</si>
  <si>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</si>
  <si>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</si>
  <si>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</si>
  <si>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</si>
  <si>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</si>
  <si>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</si>
  <si>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</si>
  <si>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</si>
  <si>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</si>
  <si>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</si>
  <si>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</si>
  <si>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</si>
  <si>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</si>
  <si>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</si>
  <si>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</si>
  <si>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</si>
  <si>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</si>
  <si>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</si>
  <si>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</si>
  <si>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</si>
  <si>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</si>
  <si>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</si>
  <si>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</si>
  <si>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</si>
  <si>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</si>
  <si>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</si>
  <si>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</si>
  <si>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</si>
  <si>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</si>
  <si>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</si>
  <si>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</si>
  <si>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</si>
  <si>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</si>
  <si>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</si>
  <si>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</si>
  <si>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</si>
  <si>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</si>
  <si>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</si>
  <si>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</si>
  <si>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</si>
  <si>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</si>
  <si>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</si>
  <si>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</si>
  <si>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</si>
  <si>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</si>
  <si>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</si>
  <si>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</si>
  <si>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</si>
  <si>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</si>
  <si>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</si>
  <si>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</si>
  <si>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</si>
  <si>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</si>
  <si>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</si>
  <si>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</si>
  <si>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</si>
  <si>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</si>
  <si>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</si>
  <si>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</si>
  <si>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</si>
  <si>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</si>
  <si>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</si>
  <si>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</si>
  <si>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</si>
  <si>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</si>
  <si>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</si>
  <si>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</si>
  <si>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</si>
  <si>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</si>
  <si>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</si>
  <si>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</si>
  <si>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</si>
  <si>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</si>
  <si>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</si>
  <si>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</si>
  <si>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</si>
  <si>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</si>
  <si>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</si>
  <si>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</si>
  <si>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</si>
  <si>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</si>
  <si>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</si>
  <si>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</si>
  <si>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</si>
  <si>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</si>
  <si>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</si>
  <si>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</si>
  <si>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</si>
  <si>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</si>
  <si>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</si>
  <si>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</si>
  <si>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</si>
  <si>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</si>
  <si>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</si>
  <si>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</si>
  <si>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</si>
  <si>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</si>
  <si>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</si>
  <si>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</si>
  <si>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</si>
  <si>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</si>
  <si>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</si>
  <si>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</si>
  <si>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</si>
  <si>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</si>
  <si>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</si>
  <si>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</si>
  <si>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</si>
  <si>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</si>
  <si>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</si>
  <si>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</si>
  <si>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</si>
  <si>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</si>
  <si>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</si>
  <si>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</si>
  <si>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</si>
  <si>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</si>
  <si>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</si>
  <si>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</si>
  <si>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</si>
  <si>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</si>
  <si>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</si>
  <si>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</si>
  <si>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</si>
  <si>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</si>
  <si>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</si>
  <si>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</si>
  <si>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</si>
  <si>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</si>
  <si>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</si>
  <si>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</si>
  <si>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</si>
  <si>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</si>
  <si>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</si>
  <si>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</si>
  <si>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</si>
  <si>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</si>
  <si>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</si>
  <si>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</si>
  <si>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</si>
  <si>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</si>
  <si>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</si>
  <si>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</si>
  <si>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</si>
  <si>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</si>
  <si>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</si>
  <si>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</si>
  <si>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</si>
  <si>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</si>
  <si>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</si>
  <si>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</si>
  <si>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</si>
  <si>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</si>
  <si>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</si>
  <si>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</si>
  <si>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</si>
  <si>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</si>
  <si>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</si>
  <si>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</si>
  <si>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</si>
  <si>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</si>
  <si>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</si>
  <si>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</si>
  <si>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</si>
  <si>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</si>
  <si>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</si>
  <si>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</si>
  <si>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</si>
  <si>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</si>
  <si>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</si>
  <si>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</si>
  <si>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</si>
  <si>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</si>
  <si>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</si>
  <si>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</si>
  <si>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</si>
  <si>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</si>
  <si>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</si>
  <si>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</si>
  <si>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</si>
  <si>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</si>
  <si>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</si>
  <si>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</si>
  <si>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</si>
  <si>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</si>
  <si>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</si>
  <si>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</si>
  <si>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</si>
  <si>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</si>
  <si>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</si>
  <si>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</si>
  <si>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</si>
  <si>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</si>
  <si>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</si>
  <si>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</si>
  <si>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</si>
  <si>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</si>
  <si>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</si>
  <si>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</si>
  <si>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</si>
  <si>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</si>
  <si>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</si>
  <si>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</si>
  <si>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</si>
  <si>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</si>
  <si>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</si>
  <si>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</si>
  <si>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</si>
  <si>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</si>
  <si>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</si>
  <si>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</si>
  <si>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</si>
  <si>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</si>
  <si>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</si>
  <si>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</si>
  <si>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</si>
  <si>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</si>
  <si>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</si>
  <si>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</si>
  <si>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</si>
  <si>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</si>
  <si>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</si>
  <si>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</si>
  <si>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</si>
  <si>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</si>
  <si>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</si>
  <si>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</si>
  <si>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</si>
  <si>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</si>
  <si>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</si>
  <si>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</si>
  <si>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</si>
  <si>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</si>
  <si>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</si>
  <si>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</si>
  <si>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</si>
  <si>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</si>
  <si>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</si>
  <si>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</si>
  <si>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</si>
  <si>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</si>
  <si>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</si>
  <si>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</si>
  <si>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</si>
  <si>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</si>
  <si>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</si>
  <si>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</si>
  <si>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</si>
  <si>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</si>
  <si>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</si>
  <si>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</si>
  <si>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</si>
  <si>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</si>
  <si>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</si>
  <si>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</si>
  <si>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</si>
  <si>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</si>
  <si>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</si>
  <si>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</si>
  <si>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</si>
  <si>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</si>
  <si>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</si>
  <si>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</si>
  <si>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</si>
  <si>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</si>
  <si>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</si>
  <si>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</si>
  <si>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</si>
  <si>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</si>
  <si>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</si>
  <si>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</si>
  <si>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</si>
  <si>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</si>
  <si>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</si>
  <si>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</si>
  <si>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</si>
  <si>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</si>
  <si>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</si>
  <si>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</si>
  <si>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</si>
  <si>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</si>
  <si>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</si>
  <si>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</si>
  <si>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</si>
  <si>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</si>
  <si>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</si>
  <si>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</si>
  <si>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</si>
  <si>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</si>
  <si>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</si>
  <si>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</si>
  <si>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</si>
  <si>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</si>
  <si>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</si>
  <si>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</si>
  <si>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</si>
  <si>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</si>
  <si>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</si>
  <si>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</si>
  <si>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</si>
  <si>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</si>
  <si>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</si>
  <si>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</si>
  <si>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</si>
  <si>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</si>
  <si>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</si>
  <si>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</si>
  <si>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</si>
  <si>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</si>
  <si>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</si>
  <si>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</si>
  <si>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</si>
  <si>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</si>
  <si>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</si>
  <si>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</si>
  <si>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</si>
  <si>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</si>
  <si>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</si>
  <si>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</si>
  <si>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</si>
  <si>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</si>
  <si>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</si>
  <si>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</si>
  <si>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</si>
  <si>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</si>
  <si>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</si>
  <si>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</si>
  <si>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</si>
  <si>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</si>
  <si>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</si>
  <si>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</si>
  <si>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</si>
  <si>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</si>
  <si>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</si>
  <si>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</si>
  <si>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</si>
  <si>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</si>
  <si>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</si>
  <si>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</si>
  <si>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</si>
  <si>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</si>
  <si>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</si>
  <si>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</si>
  <si>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</si>
  <si>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</si>
  <si>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</si>
  <si>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</si>
  <si>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</si>
  <si>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</si>
  <si>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</si>
  <si>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</si>
  <si>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</si>
  <si>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</si>
  <si>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</si>
  <si>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</si>
  <si>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</si>
  <si>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</si>
  <si>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</si>
  <si>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</si>
  <si>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</si>
  <si>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</si>
  <si>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</si>
  <si>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</si>
  <si>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</si>
  <si>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</si>
  <si>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</si>
  <si>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</si>
  <si>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</si>
  <si>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</si>
  <si>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</si>
  <si>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</si>
  <si>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</si>
  <si>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</si>
  <si>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</si>
  <si>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</si>
  <si>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</si>
  <si>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</si>
  <si>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</si>
  <si>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</si>
  <si>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</si>
  <si>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</si>
  <si>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</si>
  <si>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</si>
  <si>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</si>
  <si>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</si>
  <si>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</si>
  <si>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</si>
  <si>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</si>
  <si>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</si>
  <si>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</si>
  <si>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</si>
  <si>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</si>
  <si>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</si>
  <si>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</si>
  <si>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</si>
  <si>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</si>
  <si>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</si>
  <si>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</si>
  <si>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</si>
  <si>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</si>
  <si>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</si>
  <si>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</si>
  <si>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</si>
  <si>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</si>
  <si>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</si>
  <si>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</si>
  <si>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</si>
  <si>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</si>
  <si>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</si>
  <si>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</si>
  <si>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</si>
  <si>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</si>
  <si>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</si>
  <si>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</si>
  <si>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</si>
  <si>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</si>
  <si>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</si>
  <si>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</si>
  <si>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</si>
  <si>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</si>
  <si>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</si>
  <si>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</si>
  <si>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</si>
  <si>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</si>
  <si>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</si>
  <si>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</si>
  <si>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</si>
  <si>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</si>
  <si>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</si>
  <si>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</si>
  <si>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</si>
  <si>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</si>
  <si>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</si>
  <si>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</si>
  <si>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</si>
  <si>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</si>
  <si>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</si>
  <si>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</si>
  <si>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</si>
  <si>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</si>
  <si>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</si>
  <si>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</si>
  <si>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</si>
  <si>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</si>
  <si>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</si>
  <si>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</si>
  <si>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</si>
  <si>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</si>
  <si>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</si>
  <si>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</si>
  <si>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</si>
  <si>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</si>
  <si>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</si>
  <si>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</si>
  <si>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</si>
  <si>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</si>
  <si>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</si>
  <si>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</si>
  <si>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</si>
  <si>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</si>
  <si>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</si>
  <si>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</si>
  <si>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</si>
  <si>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</si>
  <si>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</si>
  <si>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</si>
  <si>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</si>
  <si>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</si>
  <si>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</si>
  <si>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</si>
  <si>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</si>
  <si>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</si>
  <si>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</si>
  <si>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</si>
  <si>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</si>
  <si>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</si>
  <si>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</si>
  <si>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</si>
  <si>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</si>
  <si>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</si>
  <si>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</si>
  <si>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</si>
  <si>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</si>
  <si>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</si>
  <si>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</si>
  <si>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</si>
  <si>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</si>
  <si>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</si>
  <si>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</si>
  <si>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</si>
  <si>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</si>
  <si>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</si>
  <si>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</si>
  <si>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</si>
  <si>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</si>
  <si>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</si>
  <si>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</si>
  <si>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</si>
  <si>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</si>
  <si>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</si>
  <si>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</si>
  <si>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</si>
  <si>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</si>
  <si>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</si>
  <si>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</si>
  <si>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</si>
  <si>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</si>
  <si>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</si>
  <si>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</si>
  <si>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</si>
  <si>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</si>
  <si>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</si>
  <si>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</si>
  <si>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</si>
  <si>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</si>
  <si>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</si>
  <si>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</si>
  <si>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</si>
  <si>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</si>
  <si>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</si>
  <si>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</si>
  <si>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</si>
  <si>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</si>
  <si>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</si>
  <si>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</si>
  <si>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</si>
  <si>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</si>
  <si>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</si>
  <si>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</si>
  <si>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</si>
  <si>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</si>
  <si>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</si>
  <si>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</si>
  <si>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</si>
  <si>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</si>
  <si>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</si>
  <si>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</si>
  <si>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</si>
  <si>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</si>
  <si>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</si>
  <si>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</si>
  <si>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</si>
  <si>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</si>
  <si>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</si>
  <si>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</si>
  <si>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</si>
  <si>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</si>
  <si>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</si>
  <si>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</si>
  <si>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</si>
  <si>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</si>
  <si>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</si>
  <si>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</si>
  <si>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</si>
  <si>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</si>
  <si>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</si>
  <si>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</si>
  <si>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</si>
  <si>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</si>
  <si>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</si>
  <si>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</si>
  <si>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</si>
  <si>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</si>
  <si>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</si>
  <si>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</si>
  <si>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</si>
  <si>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</si>
  <si>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</si>
  <si>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</si>
  <si>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</si>
  <si>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</si>
  <si>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</si>
  <si>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</si>
  <si>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</si>
  <si>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</si>
  <si>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</si>
  <si>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</si>
  <si>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</si>
  <si>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</si>
  <si>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</si>
  <si>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</si>
  <si>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</si>
  <si>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</si>
  <si>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</si>
  <si>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</si>
  <si>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</si>
  <si>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</si>
  <si>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</si>
  <si>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</si>
  <si>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</si>
  <si>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</si>
  <si>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</si>
  <si>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</si>
  <si>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</si>
  <si>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</si>
  <si>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</si>
  <si>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</si>
  <si>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</si>
  <si>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</si>
  <si>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</si>
  <si>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</si>
  <si>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</si>
  <si>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</si>
  <si>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</si>
  <si>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</si>
  <si>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</si>
  <si>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</si>
  <si>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</si>
  <si>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</si>
  <si>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</si>
  <si>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</si>
  <si>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</si>
  <si>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</si>
  <si>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</si>
  <si>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</si>
  <si>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</si>
  <si>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</si>
  <si>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</si>
  <si>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</si>
  <si>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</si>
  <si>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</si>
  <si>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</si>
  <si>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</si>
  <si>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</si>
  <si>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</si>
  <si>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</si>
  <si>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</si>
  <si>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</si>
  <si>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</si>
  <si>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</si>
  <si>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</si>
  <si>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</si>
  <si>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</si>
  <si>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</si>
  <si>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</si>
  <si>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</si>
  <si>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</si>
  <si>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</si>
  <si>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</si>
  <si>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</si>
  <si>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</si>
  <si>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</si>
  <si>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</si>
  <si>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</si>
  <si>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</si>
  <si>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</si>
  <si>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</si>
  <si>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</si>
  <si>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</si>
  <si>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</si>
  <si>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</si>
  <si>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</si>
  <si>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</si>
  <si>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</si>
  <si>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</si>
  <si>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</si>
  <si>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</si>
  <si>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</si>
  <si>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</si>
  <si>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</si>
  <si>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</si>
  <si>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</si>
  <si>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</si>
  <si>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</si>
  <si>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</si>
  <si>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</si>
  <si>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</si>
  <si>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</si>
  <si>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</si>
  <si>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</si>
  <si>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</si>
  <si>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</si>
  <si>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</si>
  <si>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</si>
  <si>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</si>
  <si>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</si>
  <si>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</si>
  <si>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</si>
  <si>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</si>
  <si>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</si>
  <si>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</si>
  <si>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</si>
  <si>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</si>
  <si>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</si>
  <si>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</si>
  <si>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</si>
  <si>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</si>
  <si>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</si>
  <si>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</si>
  <si>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</si>
  <si>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</si>
  <si>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</si>
  <si>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</si>
  <si>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</si>
  <si>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</si>
  <si>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</si>
  <si>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</si>
  <si>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</si>
  <si>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</si>
  <si>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</si>
  <si>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</si>
  <si>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</si>
  <si>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</si>
  <si>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</si>
  <si>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</si>
  <si>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</si>
  <si>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</si>
  <si>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</si>
  <si>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</si>
  <si>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</si>
  <si>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</si>
  <si>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</si>
  <si>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</si>
  <si>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</si>
  <si>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</si>
  <si>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</si>
  <si>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</si>
  <si>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</si>
  <si>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</si>
  <si>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</si>
  <si>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</si>
  <si>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</si>
  <si>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</si>
  <si>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</si>
  <si>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</si>
  <si>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</si>
  <si>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</si>
  <si>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</si>
  <si>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</si>
  <si>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</si>
  <si>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</si>
  <si>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</si>
  <si>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</si>
  <si>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</si>
  <si>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</si>
  <si>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</si>
  <si>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</si>
  <si>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</si>
  <si>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</si>
  <si>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</si>
  <si>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</si>
  <si>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</si>
  <si>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</si>
  <si>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</si>
  <si>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</si>
  <si>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</si>
  <si>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</si>
  <si>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</si>
  <si>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</si>
  <si>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</si>
  <si>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</si>
  <si>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</si>
  <si>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</si>
  <si>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</si>
  <si>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</si>
  <si>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</si>
  <si>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</si>
  <si>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</si>
  <si>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</si>
  <si>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</si>
  <si>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</si>
  <si>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</si>
  <si>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</si>
  <si>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</si>
  <si>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</si>
  <si>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</si>
  <si>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</si>
  <si>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</si>
  <si>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</si>
  <si>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</si>
  <si>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</si>
  <si>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</si>
  <si>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</si>
  <si>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</si>
  <si>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</si>
  <si>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</si>
  <si>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</si>
  <si>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</si>
  <si>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</si>
  <si>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</si>
  <si>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</si>
  <si>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</si>
  <si>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</si>
  <si>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</si>
  <si>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</si>
  <si>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</si>
  <si>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</si>
  <si>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</si>
  <si>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</si>
  <si>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</si>
  <si>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</si>
  <si>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</si>
  <si>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</si>
  <si>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</si>
  <si>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</si>
  <si>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</si>
  <si>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</si>
  <si>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</si>
  <si>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</si>
  <si>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</si>
  <si>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</si>
  <si>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</si>
  <si>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</si>
  <si>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</si>
  <si>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</si>
  <si>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</si>
  <si>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</si>
  <si>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</si>
  <si>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</si>
  <si>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</si>
  <si>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</si>
  <si>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</si>
  <si>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</si>
  <si>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</si>
  <si>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</si>
  <si>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</si>
  <si>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</si>
  <si>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</si>
  <si>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</si>
  <si>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</si>
  <si>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</si>
  <si>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</si>
  <si>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</si>
  <si>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</si>
  <si>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</si>
  <si>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</si>
  <si>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</si>
  <si>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</si>
  <si>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</si>
  <si>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</si>
  <si>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</si>
  <si>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</si>
  <si>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</si>
  <si>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</si>
  <si>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</si>
  <si>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</si>
  <si>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</si>
  <si>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</si>
  <si>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</si>
  <si>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</si>
  <si>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</si>
  <si>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</si>
  <si>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</si>
  <si>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</si>
  <si>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</si>
  <si>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</si>
  <si>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</si>
  <si>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</si>
  <si>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</si>
  <si>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</si>
  <si>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</si>
  <si>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</si>
  <si>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</si>
  <si>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</si>
  <si>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</si>
  <si>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</si>
  <si>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</si>
  <si>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</si>
  <si>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</si>
  <si>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</si>
  <si>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</si>
  <si>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</si>
  <si>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</si>
  <si>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</si>
  <si>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</si>
  <si>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</si>
  <si>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</si>
  <si>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</si>
  <si>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</si>
  <si>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</si>
  <si>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</si>
  <si>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</si>
  <si>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</si>
  <si>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</si>
  <si>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</si>
  <si>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</si>
  <si>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</si>
  <si>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</si>
  <si>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</si>
  <si>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</si>
  <si>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</si>
  <si>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</si>
  <si>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</si>
  <si>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</si>
  <si>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</si>
  <si>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</si>
  <si>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</si>
  <si>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</si>
  <si>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</si>
  <si>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</si>
  <si>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</si>
  <si>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</si>
  <si>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</si>
  <si>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</si>
  <si>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</si>
  <si>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</si>
  <si>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</si>
  <si>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</si>
  <si>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</si>
  <si>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</si>
  <si>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</si>
  <si>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</si>
  <si>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</si>
  <si>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</si>
  <si>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</si>
  <si>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</si>
  <si>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</si>
  <si>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</si>
  <si>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</si>
  <si>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</si>
  <si>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</si>
  <si>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</si>
  <si>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</si>
  <si>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</si>
  <si>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</si>
  <si>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</si>
  <si>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</si>
  <si>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</si>
  <si>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</si>
  <si>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</si>
  <si>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</si>
  <si>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</si>
  <si>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</si>
  <si>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</si>
  <si>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</si>
  <si>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</si>
  <si>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</si>
  <si>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</si>
  <si>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</si>
  <si>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</si>
  <si>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</si>
  <si>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</si>
  <si>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</si>
  <si>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</si>
  <si>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</si>
  <si>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</si>
  <si>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</si>
  <si>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</si>
  <si>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</si>
  <si>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</si>
  <si>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</si>
  <si>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</si>
  <si>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</si>
  <si>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</si>
  <si>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</si>
  <si>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</si>
  <si>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</si>
  <si>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</si>
  <si>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</si>
  <si>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</si>
  <si>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</si>
  <si>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</si>
  <si>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</si>
  <si>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</si>
  <si>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</si>
  <si>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</si>
  <si>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</si>
  <si>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</si>
  <si>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</si>
  <si>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</si>
  <si>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</si>
  <si>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</si>
  <si>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</si>
  <si>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</si>
  <si>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</si>
  <si>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</si>
  <si>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</si>
  <si>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</si>
  <si>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</si>
  <si>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</si>
  <si>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</si>
  <si>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</si>
  <si>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</si>
  <si>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</si>
  <si>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</si>
  <si>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</si>
  <si>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</si>
  <si>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</si>
  <si>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</si>
  <si>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</si>
  <si>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</si>
  <si>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</si>
  <si>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</si>
  <si>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</si>
  <si>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</si>
  <si>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</si>
  <si>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</si>
  <si>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</si>
  <si>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</si>
  <si>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</si>
  <si>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</si>
  <si>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</si>
  <si>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</si>
  <si>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</si>
  <si>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</si>
  <si>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</si>
  <si>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</si>
  <si>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</si>
  <si>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</si>
  <si>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</si>
  <si>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</si>
  <si>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</si>
  <si>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</si>
  <si>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</si>
  <si>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</si>
  <si>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</si>
  <si>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</si>
  <si>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</si>
  <si>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</si>
  <si>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</si>
  <si>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</si>
  <si>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</si>
  <si>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</si>
  <si>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</si>
  <si>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</si>
  <si>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</si>
  <si>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</si>
  <si>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</si>
  <si>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</si>
  <si>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</si>
  <si>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</si>
  <si>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</si>
  <si>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</si>
  <si>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</si>
  <si>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</si>
  <si>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</si>
  <si>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</si>
  <si>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</si>
  <si>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</si>
  <si>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</si>
  <si>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</si>
  <si>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</si>
  <si>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</si>
  <si>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</si>
  <si>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</si>
  <si>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</si>
  <si>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</si>
  <si>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</si>
  <si>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</si>
  <si>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</si>
  <si>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</si>
  <si>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</si>
  <si>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</si>
  <si>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</si>
  <si>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</si>
  <si>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</si>
  <si>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</si>
  <si>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</si>
  <si>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</si>
  <si>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</si>
  <si>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</si>
  <si>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</si>
  <si>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</si>
  <si>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</si>
  <si>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</si>
  <si>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</si>
  <si>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</si>
  <si>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</si>
  <si>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</si>
  <si>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</si>
  <si>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</si>
  <si>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</si>
  <si>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</si>
  <si>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</si>
  <si>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</si>
  <si>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</si>
  <si>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</si>
  <si>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</si>
  <si>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</si>
  <si>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</si>
  <si>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</si>
  <si>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</si>
  <si>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</si>
  <si>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</si>
  <si>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</si>
  <si>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</si>
  <si>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</si>
  <si>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</si>
  <si>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</si>
  <si>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</si>
  <si>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</si>
  <si>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</si>
  <si>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</si>
  <si>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</si>
  <si>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</si>
  <si>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</si>
  <si>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</si>
  <si>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</si>
  <si>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</si>
  <si>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</si>
  <si>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</si>
  <si>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</si>
  <si>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</si>
  <si>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</si>
  <si>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</si>
  <si>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</si>
  <si>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</si>
  <si>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</si>
  <si>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</si>
  <si>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</si>
  <si>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</si>
  <si>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</si>
  <si>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</si>
  <si>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</si>
  <si>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</si>
  <si>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</si>
  <si>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</si>
  <si>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</si>
  <si>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</si>
  <si>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</si>
  <si>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</si>
  <si>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</si>
  <si>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</si>
  <si>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</si>
  <si>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</si>
  <si>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</si>
  <si>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</si>
  <si>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</si>
  <si>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</si>
  <si>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</si>
  <si>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</si>
  <si>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</si>
  <si>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</si>
  <si>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</si>
  <si>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</si>
  <si>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</si>
  <si>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</si>
  <si>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</si>
  <si>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</si>
  <si>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</si>
  <si>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</si>
  <si>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</si>
  <si>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</si>
  <si>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</si>
  <si>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</si>
  <si>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</si>
  <si>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</si>
  <si>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</si>
  <si>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</si>
  <si>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</si>
  <si>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</si>
  <si>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</si>
  <si>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</si>
  <si>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</si>
  <si>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</si>
  <si>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</si>
  <si>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</si>
  <si>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</si>
  <si>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</si>
  <si>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</si>
  <si>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</si>
  <si>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</si>
  <si>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</si>
  <si>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</si>
  <si>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</si>
  <si>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</si>
  <si>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</si>
  <si>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</si>
  <si>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</si>
  <si>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</si>
  <si>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</si>
  <si>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</si>
  <si>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</si>
  <si>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</si>
  <si>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</si>
  <si>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</si>
  <si>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</si>
  <si>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</si>
  <si>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</si>
  <si>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</si>
  <si>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</si>
  <si>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</si>
  <si>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</si>
  <si>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</si>
  <si>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</si>
  <si>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</si>
  <si>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</si>
  <si>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</si>
  <si>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</si>
  <si>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</si>
  <si>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</si>
  <si>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</si>
  <si>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</si>
  <si>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</si>
  <si>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</si>
  <si>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</si>
  <si>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</si>
  <si>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</si>
  <si>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</si>
  <si>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</si>
  <si>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</si>
  <si>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</si>
  <si>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</si>
  <si>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</si>
  <si>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</si>
  <si>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</si>
  <si>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</si>
  <si>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</si>
  <si>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</si>
  <si>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</si>
  <si>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</si>
  <si>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</si>
  <si>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</si>
  <si>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</si>
  <si>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</si>
  <si>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</si>
  <si>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</si>
  <si>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</si>
  <si>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</si>
  <si>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</si>
  <si>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</si>
  <si>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</si>
  <si>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</si>
  <si>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</si>
  <si>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</si>
  <si>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</si>
  <si>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</si>
  <si>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</si>
  <si>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</si>
  <si>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</si>
  <si>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</si>
  <si>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</si>
  <si>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</si>
  <si>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</si>
  <si>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</si>
  <si>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</si>
  <si>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</si>
  <si>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</si>
  <si>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</si>
  <si>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</si>
  <si>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</si>
  <si>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</si>
  <si>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</si>
  <si>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</si>
  <si>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</si>
  <si>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</si>
  <si>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</si>
  <si>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</si>
  <si>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</si>
  <si>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</si>
  <si>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</si>
  <si>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</si>
  <si>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</si>
  <si>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</si>
  <si>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</si>
  <si>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</si>
  <si>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</si>
  <si>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</si>
  <si>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</si>
  <si>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</si>
  <si>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</si>
  <si>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</si>
  <si>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</si>
  <si>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</si>
  <si>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</si>
  <si>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</si>
  <si>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</si>
  <si>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</si>
  <si>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</si>
  <si>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</si>
  <si>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</si>
  <si>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</si>
  <si>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</si>
  <si>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</si>
  <si>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</si>
  <si>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</si>
  <si>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</si>
  <si>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</si>
  <si>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</si>
  <si>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</si>
  <si>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</si>
  <si>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</si>
  <si>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</si>
  <si>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</si>
  <si>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</si>
  <si>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</si>
  <si>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</si>
  <si>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</si>
  <si>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</si>
  <si>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</si>
  <si>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</si>
  <si>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</si>
  <si>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</si>
  <si>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</si>
  <si>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</si>
  <si>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</si>
  <si>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</si>
  <si>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</si>
  <si>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</si>
  <si>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</si>
  <si>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</si>
  <si>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</si>
  <si>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</si>
  <si>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</si>
  <si>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</si>
  <si>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</si>
  <si>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</si>
  <si>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</si>
  <si>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</si>
  <si>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</si>
  <si>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</si>
  <si>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</si>
  <si>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</si>
  <si>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</si>
  <si>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</si>
  <si>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</si>
  <si>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</si>
  <si>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</si>
  <si>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</si>
  <si>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</si>
  <si>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</si>
  <si>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</si>
  <si>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</si>
  <si>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</si>
  <si>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</si>
  <si>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</si>
  <si>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</si>
  <si>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</si>
  <si>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</si>
  <si>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</si>
  <si>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</si>
  <si>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</si>
  <si>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</si>
  <si>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</si>
  <si>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</si>
  <si>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</si>
  <si>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</si>
  <si>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</si>
  <si>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</si>
  <si>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</si>
  <si>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</si>
  <si>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</si>
  <si>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</si>
  <si>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</si>
  <si>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</si>
  <si>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</si>
  <si>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</si>
  <si>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</si>
  <si>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</si>
  <si>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</si>
  <si>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</si>
  <si>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</si>
  <si>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</si>
  <si>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</si>
  <si>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</si>
  <si>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</si>
  <si>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</si>
  <si>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</si>
  <si>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</si>
  <si>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</si>
  <si>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</si>
  <si>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</si>
  <si>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</si>
  <si>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</si>
  <si>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</si>
  <si>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</si>
  <si>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</si>
  <si>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</si>
  <si>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</si>
  <si>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</si>
  <si>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</si>
  <si>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</si>
  <si>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</si>
  <si>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</si>
  <si>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</si>
  <si>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</si>
  <si>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</si>
  <si>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</si>
  <si>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</si>
  <si>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</si>
  <si>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</si>
  <si>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</si>
  <si>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</si>
  <si>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</si>
  <si>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</si>
  <si>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</si>
  <si>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</si>
  <si>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</si>
  <si>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</si>
  <si>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</si>
  <si>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</si>
  <si>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</si>
  <si>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</si>
  <si>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</si>
  <si>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</si>
  <si>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</si>
  <si>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</si>
  <si>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</si>
  <si>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</si>
  <si>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</si>
  <si>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</si>
  <si>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</si>
  <si>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</si>
  <si>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</si>
  <si>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</si>
  <si>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</si>
  <si>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</si>
  <si>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</si>
  <si>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</si>
  <si>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</si>
  <si>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</si>
  <si>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</si>
  <si>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</si>
  <si>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</si>
  <si>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</si>
  <si>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</si>
  <si>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</si>
  <si>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</si>
  <si>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</si>
  <si>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</si>
  <si>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</si>
  <si>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</si>
  <si>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</si>
  <si>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</si>
  <si>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</si>
  <si>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</si>
  <si>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</si>
  <si>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</si>
  <si>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</si>
  <si>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</si>
  <si>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</si>
  <si>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</si>
  <si>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</si>
  <si>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</si>
  <si>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</si>
  <si>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</si>
  <si>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</si>
  <si>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</si>
  <si>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</si>
  <si>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</si>
  <si>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</si>
  <si>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</si>
  <si>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</si>
  <si>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</si>
  <si>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</si>
  <si>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</si>
  <si>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</si>
  <si>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</si>
  <si>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</si>
  <si>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</si>
  <si>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</si>
  <si>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</si>
  <si>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</si>
  <si>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</si>
  <si>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</si>
  <si>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</si>
  <si>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</si>
  <si>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</si>
  <si>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</si>
  <si>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</si>
  <si>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</si>
  <si>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</si>
  <si>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</si>
  <si>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</si>
  <si>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</si>
  <si>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</si>
  <si>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</si>
  <si>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</si>
  <si>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</si>
  <si>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</si>
  <si>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</si>
  <si>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</si>
  <si>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</si>
  <si>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</si>
  <si>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</si>
  <si>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</si>
  <si>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</si>
  <si>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</si>
  <si>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</si>
  <si>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</si>
  <si>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</si>
  <si>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</si>
  <si>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</si>
  <si>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</si>
  <si>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</si>
  <si>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</si>
  <si>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</si>
  <si>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</si>
  <si>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</si>
  <si>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</si>
  <si>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</si>
  <si>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</si>
  <si>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</si>
  <si>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</si>
  <si>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</si>
  <si>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</si>
  <si>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</si>
  <si>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</si>
  <si>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</si>
  <si>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</si>
  <si>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</si>
  <si>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</si>
  <si>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</si>
  <si>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</si>
  <si>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</si>
  <si>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</si>
  <si>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</si>
  <si>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</si>
  <si>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</si>
  <si>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</si>
  <si>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</si>
  <si>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</si>
  <si>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</si>
  <si>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</si>
  <si>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</si>
  <si>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</si>
  <si>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</si>
  <si>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</si>
  <si>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</si>
  <si>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</si>
  <si>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</si>
  <si>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</si>
  <si>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</si>
  <si>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</si>
  <si>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</si>
  <si>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</si>
  <si>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</si>
  <si>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</si>
  <si>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</si>
  <si>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</si>
  <si>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</si>
  <si>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</si>
  <si>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</si>
  <si>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</si>
  <si>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</si>
  <si>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</si>
  <si>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</si>
  <si>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</si>
  <si>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</si>
  <si>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</si>
  <si>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</si>
  <si>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</si>
  <si>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</si>
  <si>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</si>
  <si>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</si>
  <si>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</si>
  <si>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</si>
  <si>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</si>
  <si>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</si>
  <si>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</si>
  <si>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</si>
  <si>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</si>
  <si>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</si>
  <si>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</si>
  <si>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</si>
  <si>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</si>
  <si>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</si>
  <si>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</si>
  <si>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</si>
  <si>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</si>
  <si>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</si>
  <si>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</si>
  <si>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</si>
  <si>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</si>
  <si>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</si>
  <si>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</si>
  <si>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</si>
  <si>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</si>
  <si>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</si>
  <si>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</si>
  <si>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</si>
  <si>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</si>
  <si>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</si>
  <si>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</si>
  <si>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</si>
  <si>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</si>
  <si>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</si>
  <si>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</si>
  <si>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</si>
  <si>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</si>
  <si>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</si>
  <si>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</si>
  <si>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</si>
  <si>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</si>
  <si>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</si>
  <si>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</si>
  <si>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</si>
  <si>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</si>
  <si>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</si>
  <si>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</si>
  <si>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</si>
  <si>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</si>
  <si>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</si>
  <si>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</si>
  <si>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</si>
  <si>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</si>
  <si>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</si>
  <si>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</si>
  <si>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</si>
  <si>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</si>
  <si>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</si>
  <si>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</si>
  <si>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</si>
  <si>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</si>
  <si>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</si>
  <si>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</si>
  <si>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</si>
  <si>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</si>
  <si>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</si>
  <si>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</si>
  <si>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</si>
  <si>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</si>
  <si>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</si>
  <si>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</si>
  <si>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</si>
  <si>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</si>
  <si>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</si>
  <si>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</si>
  <si>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</si>
  <si>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</si>
  <si>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</si>
  <si>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</si>
  <si>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</si>
  <si>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</si>
  <si>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</si>
  <si>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</si>
  <si>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</si>
  <si>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</si>
  <si>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</si>
  <si>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</si>
  <si>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</si>
  <si>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</si>
  <si>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</si>
  <si>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</si>
  <si>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</si>
  <si>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</si>
  <si>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</si>
  <si>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</si>
  <si>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</si>
  <si>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</si>
  <si>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</si>
  <si>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</si>
  <si>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</si>
  <si>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</si>
  <si>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</si>
  <si>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</si>
  <si>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</si>
  <si>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</si>
  <si>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</si>
  <si>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</si>
  <si>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</si>
  <si>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</si>
  <si>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</si>
  <si>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</si>
  <si>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</si>
  <si>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</si>
  <si>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</si>
  <si>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</si>
  <si>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</si>
  <si>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</si>
  <si>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</si>
  <si>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</si>
  <si>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</si>
  <si>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</si>
  <si>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</si>
  <si>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</si>
  <si>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</si>
  <si>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</si>
  <si>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</si>
  <si>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</si>
  <si>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</si>
  <si>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</si>
  <si>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</si>
  <si>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</si>
  <si>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</si>
  <si>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</si>
  <si>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</si>
  <si>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</si>
  <si>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</si>
  <si>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</si>
  <si>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</si>
  <si>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</si>
  <si>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</si>
  <si>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</si>
  <si>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</si>
  <si>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</si>
  <si>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</si>
  <si>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</si>
  <si>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</si>
  <si>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</si>
  <si>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</si>
  <si>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</si>
  <si>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</si>
  <si>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</si>
  <si>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</si>
  <si>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</si>
  <si>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</si>
  <si>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</si>
  <si>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</si>
  <si>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</si>
  <si>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</si>
  <si>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</si>
  <si>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</si>
  <si>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</si>
  <si>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</si>
  <si>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</si>
  <si>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</si>
  <si>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</si>
  <si>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</si>
  <si>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</si>
  <si>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</si>
  <si>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</si>
  <si>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</si>
  <si>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</si>
  <si>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</si>
  <si>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</si>
  <si>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</si>
  <si>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</si>
  <si>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</si>
  <si>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</si>
  <si>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</si>
  <si>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</si>
  <si>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</si>
  <si>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</si>
  <si>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</si>
  <si>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</si>
  <si>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</si>
  <si>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</si>
  <si>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</si>
  <si>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</si>
  <si>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</si>
  <si>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</si>
  <si>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</si>
  <si>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</si>
  <si>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</si>
  <si>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</si>
  <si>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</si>
  <si>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</si>
  <si>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</si>
  <si>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</si>
  <si>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</si>
  <si>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</si>
  <si>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</si>
  <si>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</si>
  <si>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</si>
  <si>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</si>
  <si>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</si>
  <si>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</si>
  <si>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</si>
  <si>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</si>
  <si>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</si>
  <si>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</si>
  <si>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</si>
  <si>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</si>
  <si>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</si>
  <si>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</si>
  <si>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</si>
  <si>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</si>
  <si>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</si>
  <si>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</si>
  <si>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</si>
  <si>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</si>
  <si>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</si>
  <si>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</si>
  <si>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</si>
  <si>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</si>
  <si>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</si>
  <si>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</si>
  <si>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</si>
  <si>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</si>
  <si>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</si>
  <si>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</si>
  <si>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</si>
  <si>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</si>
  <si>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</si>
  <si>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</si>
  <si>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</si>
  <si>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</si>
  <si>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</si>
  <si>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</si>
  <si>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</si>
  <si>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</si>
  <si>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</si>
  <si>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</si>
  <si>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</si>
  <si>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</si>
  <si>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</si>
  <si>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</si>
  <si>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</si>
  <si>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</si>
  <si>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</si>
  <si>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</si>
  <si>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</si>
  <si>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</si>
  <si>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</si>
  <si>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</si>
  <si>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</si>
  <si>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</si>
  <si>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</si>
  <si>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</si>
  <si>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</si>
  <si>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</si>
  <si>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</si>
  <si>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</si>
  <si>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</si>
  <si>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</si>
  <si>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</si>
  <si>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</si>
  <si>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</si>
  <si>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</si>
  <si>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</si>
  <si>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</si>
  <si>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</si>
  <si>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</si>
  <si>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</si>
  <si>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</si>
  <si>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</si>
  <si>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</si>
  <si>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</si>
  <si>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</si>
  <si>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</si>
  <si>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</si>
  <si>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</si>
  <si>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</si>
  <si>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</si>
  <si>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</si>
  <si>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</si>
  <si>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</si>
  <si>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</si>
  <si>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</si>
  <si>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</si>
  <si>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</si>
  <si>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</si>
  <si>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</si>
  <si>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</si>
  <si>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</si>
  <si>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</si>
  <si>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</si>
  <si>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</si>
  <si>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</si>
  <si>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</si>
  <si>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</si>
  <si>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</si>
  <si>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</si>
  <si>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</si>
  <si>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</si>
  <si>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</si>
  <si>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</si>
  <si>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</si>
  <si>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</si>
  <si>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</si>
  <si>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</si>
  <si>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</si>
  <si>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</si>
  <si>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</si>
  <si>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</si>
  <si>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</si>
  <si>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</si>
  <si>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</si>
  <si>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</si>
  <si>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</si>
  <si>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</si>
  <si>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</si>
  <si>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</si>
  <si>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</si>
  <si>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</si>
  <si>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</si>
  <si>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</si>
  <si>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</si>
  <si>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</si>
  <si>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</si>
  <si>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</si>
  <si>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</si>
  <si>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</si>
  <si>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</si>
  <si>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</si>
  <si>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</si>
  <si>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</si>
  <si>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</si>
  <si>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</si>
  <si>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</si>
  <si>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</si>
  <si>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</si>
  <si>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</si>
  <si>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</si>
  <si>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</si>
  <si>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</si>
  <si>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</si>
  <si>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</si>
  <si>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</si>
  <si>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</si>
  <si>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</si>
  <si>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</si>
  <si>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</si>
  <si>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</si>
  <si>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</si>
  <si>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</si>
  <si>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</si>
  <si>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</si>
  <si>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</si>
  <si>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</si>
  <si>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</si>
  <si>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</si>
  <si>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</si>
  <si>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</si>
  <si>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</si>
  <si>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</si>
  <si>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</si>
  <si>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</si>
  <si>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</si>
  <si>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</si>
  <si>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</si>
  <si>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</si>
  <si>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</si>
  <si>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</si>
  <si>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</si>
  <si>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</si>
  <si>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</si>
  <si>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</si>
  <si>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</si>
  <si>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</si>
  <si>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</si>
  <si>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</si>
  <si>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</si>
  <si>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</si>
  <si>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</si>
  <si>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</si>
  <si>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</si>
  <si>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</si>
  <si>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</si>
  <si>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</si>
  <si>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</si>
  <si>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</si>
  <si>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</si>
  <si>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</si>
  <si>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</si>
  <si>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</si>
  <si>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</si>
  <si>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</si>
  <si>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</si>
  <si>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</si>
  <si>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</si>
  <si>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</si>
  <si>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</si>
  <si>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</si>
  <si>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</si>
  <si>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</si>
  <si>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</si>
  <si>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</si>
  <si>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</si>
  <si>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</si>
  <si>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</si>
  <si>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</si>
  <si>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</si>
  <si>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</si>
  <si>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</si>
  <si>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</si>
  <si>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</si>
  <si>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</si>
  <si>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</si>
  <si>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</si>
  <si>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</si>
  <si>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</si>
  <si>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</si>
  <si>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</si>
  <si>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</si>
  <si>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</si>
  <si>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</si>
  <si>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</si>
  <si>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</si>
  <si>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</si>
  <si>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</si>
  <si>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</si>
  <si>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</si>
  <si>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</si>
  <si>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</si>
  <si>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</si>
  <si>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</si>
  <si>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</si>
  <si>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</si>
  <si>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</si>
  <si>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</si>
  <si>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</si>
  <si>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</si>
  <si>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</si>
  <si>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</si>
  <si>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</si>
  <si>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</si>
  <si>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</si>
  <si>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</si>
  <si>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</si>
  <si>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</si>
  <si>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</si>
  <si>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</si>
  <si>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</si>
  <si>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</si>
  <si>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</si>
  <si>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</si>
  <si>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</si>
  <si>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</si>
  <si>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</si>
  <si>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</si>
  <si>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</si>
  <si>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</si>
  <si>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</si>
  <si>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</si>
  <si>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</si>
  <si>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</si>
  <si>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</si>
  <si>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</si>
  <si>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</si>
  <si>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</si>
  <si>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</si>
  <si>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</si>
  <si>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</si>
  <si>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</si>
  <si>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</si>
  <si>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</si>
  <si>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</si>
  <si>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</si>
  <si>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</si>
  <si>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</si>
  <si>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</si>
  <si>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</si>
  <si>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</si>
  <si>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</si>
  <si>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</si>
  <si>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</si>
  <si>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</si>
  <si>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</si>
  <si>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</si>
  <si>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</si>
  <si>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</si>
  <si>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</si>
  <si>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</si>
  <si>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</si>
  <si>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</si>
  <si>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</si>
  <si>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</si>
  <si>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</si>
  <si>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</si>
  <si>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</si>
  <si>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</si>
  <si>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</si>
  <si>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</si>
  <si>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</si>
  <si>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</si>
  <si>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</si>
  <si>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</si>
  <si>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</si>
  <si>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</si>
  <si>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</si>
  <si>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</si>
  <si>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</si>
  <si>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</si>
  <si>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</si>
  <si>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</si>
  <si>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</si>
  <si>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</si>
  <si>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</si>
  <si>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</si>
  <si>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</si>
  <si>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</si>
  <si>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</si>
  <si>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</si>
  <si>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</si>
  <si>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</si>
  <si>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</si>
  <si>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</si>
  <si>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</si>
  <si>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</si>
  <si>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</si>
  <si>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</si>
  <si>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</si>
  <si>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</si>
  <si>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</si>
  <si>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</si>
  <si>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</si>
  <si>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</si>
  <si>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</si>
  <si>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</si>
  <si>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</si>
  <si>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</si>
  <si>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</si>
  <si>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</si>
  <si>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</si>
  <si>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</si>
  <si>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</si>
  <si>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</si>
  <si>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</si>
  <si>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</si>
  <si>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</si>
  <si>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</si>
  <si>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</si>
  <si>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</si>
  <si>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</si>
  <si>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</si>
  <si>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</si>
  <si>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</si>
  <si>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</si>
  <si>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</si>
  <si>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</si>
  <si>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</si>
  <si>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</si>
  <si>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</si>
  <si>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</si>
  <si>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</si>
  <si>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</si>
  <si>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</si>
  <si>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</si>
  <si>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</si>
  <si>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</si>
  <si>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</si>
  <si>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</si>
  <si>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</si>
  <si>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</si>
  <si>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</si>
  <si>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</si>
  <si>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</si>
  <si>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</si>
  <si>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</si>
  <si>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</si>
  <si>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</si>
  <si>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</si>
  <si>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</si>
  <si>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</si>
  <si>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</si>
  <si>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</si>
  <si>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</si>
  <si>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</si>
  <si>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</si>
  <si>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</si>
  <si>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</si>
  <si>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</si>
  <si>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</si>
  <si>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</si>
  <si>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</si>
  <si>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</si>
  <si>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</si>
  <si>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</si>
  <si>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</si>
  <si>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</si>
  <si>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</si>
  <si>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</si>
  <si>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</si>
  <si>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</si>
  <si>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</si>
  <si>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</si>
  <si>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</si>
  <si>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</si>
  <si>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</si>
  <si>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</si>
  <si>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</si>
  <si>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</si>
  <si>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</si>
  <si>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</si>
  <si>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</si>
  <si>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</si>
  <si>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</si>
  <si>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</si>
  <si>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</si>
  <si>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</si>
  <si>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</si>
  <si>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</si>
  <si>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</si>
  <si>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</si>
  <si>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</si>
  <si>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</si>
  <si>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</si>
  <si>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</si>
  <si>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</si>
  <si>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</si>
  <si>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</si>
  <si>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</si>
  <si>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</si>
  <si>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</si>
  <si>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</si>
  <si>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</si>
  <si>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</si>
  <si>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</si>
  <si>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</si>
  <si>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</si>
  <si>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</si>
  <si>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</si>
  <si>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</si>
  <si>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</si>
  <si>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</si>
  <si>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</si>
  <si>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</si>
  <si>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</si>
  <si>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</si>
  <si>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</si>
  <si>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</si>
  <si>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</si>
  <si>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</si>
  <si>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</si>
  <si>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</si>
  <si>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</si>
  <si>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</si>
  <si>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</si>
  <si>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</si>
  <si>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</si>
  <si>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</si>
  <si>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</si>
  <si>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</si>
  <si>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</si>
  <si>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</si>
  <si>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</si>
  <si>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</si>
  <si>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</si>
  <si>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</si>
  <si>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</si>
  <si>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</si>
  <si>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</si>
  <si>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</si>
  <si>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</si>
  <si>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</si>
  <si>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</si>
  <si>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</si>
  <si>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</si>
  <si>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</si>
  <si>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</si>
  <si>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</si>
  <si>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</si>
  <si>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</si>
  <si>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</si>
  <si>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</si>
  <si>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</si>
  <si>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</si>
  <si>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</si>
  <si>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</si>
  <si>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</si>
  <si>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</si>
  <si>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</si>
  <si>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</si>
  <si>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</si>
  <si>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</si>
  <si>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</si>
  <si>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</si>
  <si>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</si>
  <si>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</si>
  <si>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</si>
  <si>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</si>
  <si>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</si>
  <si>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</si>
  <si>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</si>
  <si>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</si>
  <si>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</si>
  <si>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</si>
  <si>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</si>
  <si>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</si>
  <si>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</si>
  <si>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</si>
  <si>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</si>
  <si>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</si>
  <si>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</si>
  <si>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</si>
  <si>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</si>
  <si>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</si>
  <si>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</si>
  <si>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</si>
  <si>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</si>
  <si>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</si>
  <si>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</si>
  <si>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</si>
  <si>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</si>
  <si>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</si>
  <si>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</si>
  <si>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</si>
  <si>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</si>
  <si>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</si>
  <si>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</si>
  <si>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</si>
  <si>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</si>
  <si>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</si>
  <si>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</si>
  <si>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</si>
  <si>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</si>
  <si>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</si>
  <si>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</si>
  <si>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</si>
  <si>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</si>
  <si>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</si>
  <si>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</si>
  <si>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</si>
  <si>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</si>
  <si>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</si>
  <si>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</si>
  <si>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</si>
  <si>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</si>
  <si>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</si>
  <si>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</si>
  <si>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</si>
  <si>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</si>
  <si>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</si>
  <si>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</si>
  <si>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</si>
  <si>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</si>
  <si>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</si>
  <si>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</si>
  <si>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</si>
  <si>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</si>
  <si>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</si>
  <si>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</si>
  <si>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</si>
  <si>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</si>
  <si>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</si>
  <si>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</si>
  <si>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</si>
  <si>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</si>
  <si>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</si>
  <si>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</si>
  <si>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</si>
  <si>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</si>
  <si>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</si>
  <si>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</si>
  <si>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</si>
  <si>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</si>
  <si>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</si>
  <si>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</si>
  <si>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</si>
  <si>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</si>
  <si>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</si>
  <si>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</si>
  <si>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</si>
  <si>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</si>
  <si>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</si>
  <si>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</si>
  <si>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</si>
  <si>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</si>
  <si>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</si>
  <si>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</si>
  <si>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</si>
  <si>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</si>
  <si>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</si>
  <si>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</si>
  <si>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</si>
  <si>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</si>
  <si>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</si>
  <si>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</si>
  <si>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</si>
  <si>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</si>
  <si>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</si>
  <si>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</si>
  <si>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</si>
  <si>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</si>
  <si>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</si>
  <si>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</si>
  <si>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</si>
  <si>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</si>
  <si>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</si>
  <si>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</si>
  <si>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</si>
  <si>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</si>
  <si>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</si>
  <si>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</si>
  <si>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</si>
  <si>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</si>
  <si>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</si>
  <si>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</si>
  <si>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</si>
  <si>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</si>
  <si>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</si>
  <si>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</si>
  <si>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</si>
  <si>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</si>
  <si>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</si>
  <si>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</si>
  <si>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</si>
  <si>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</si>
  <si>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</si>
  <si>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</si>
  <si>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</si>
  <si>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</si>
  <si>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</si>
  <si>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</si>
  <si>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</si>
  <si>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</si>
  <si>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</si>
  <si>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</si>
  <si>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</si>
  <si>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</si>
  <si>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</si>
  <si>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</si>
  <si>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</si>
  <si>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</si>
  <si>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</si>
  <si>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</si>
  <si>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</si>
  <si>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</si>
  <si>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</si>
  <si>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</si>
  <si>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</si>
  <si>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</si>
  <si>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</si>
  <si>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</si>
  <si>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</si>
  <si>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</si>
  <si>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</si>
  <si>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</si>
  <si>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</si>
  <si>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</si>
  <si>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</si>
  <si>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</si>
  <si>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</si>
  <si>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</si>
  <si>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</si>
  <si>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</si>
  <si>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</si>
  <si>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</si>
  <si>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</si>
  <si>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</si>
  <si>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</si>
  <si>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</si>
  <si>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</si>
  <si>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</si>
  <si>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</si>
  <si>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</si>
  <si>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</si>
  <si>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</si>
  <si>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</si>
  <si>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</si>
  <si>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</si>
  <si>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</si>
  <si>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</si>
  <si>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</si>
  <si>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</si>
  <si>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</si>
  <si>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</si>
  <si>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</si>
  <si>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</si>
  <si>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</si>
  <si>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</si>
  <si>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</si>
  <si>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</si>
  <si>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</si>
  <si>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</si>
  <si>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</si>
  <si>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</si>
  <si>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</si>
  <si>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</si>
  <si>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</si>
  <si>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</si>
  <si>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</si>
  <si>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</si>
  <si>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</si>
  <si>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</si>
  <si>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</si>
  <si>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</si>
  <si>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</si>
  <si>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</si>
  <si>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</si>
  <si>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</si>
  <si>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</si>
  <si>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</si>
  <si>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</si>
  <si>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</si>
  <si>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</si>
  <si>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</si>
  <si>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</si>
  <si>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</si>
  <si>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</si>
  <si>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</si>
  <si>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</si>
  <si>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</si>
  <si>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</si>
  <si>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</si>
  <si>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</si>
  <si>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</si>
  <si>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</si>
  <si>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</si>
  <si>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</si>
  <si>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</si>
  <si>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</si>
  <si>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</si>
  <si>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</si>
  <si>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</si>
  <si>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</si>
  <si>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</si>
  <si>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</si>
  <si>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</si>
  <si>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</si>
  <si>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</si>
  <si>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</si>
  <si>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</si>
  <si>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</si>
  <si>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</si>
  <si>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</si>
  <si>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</si>
  <si>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</si>
  <si>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</si>
  <si>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</si>
  <si>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</si>
  <si>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</si>
  <si>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</si>
  <si>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</si>
  <si>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</si>
  <si>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</si>
  <si>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</si>
  <si>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</si>
  <si>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</si>
  <si>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</si>
  <si>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</si>
  <si>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</si>
  <si>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</si>
  <si>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</si>
  <si>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</si>
  <si>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</si>
  <si>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</si>
  <si>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</si>
  <si>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</si>
  <si>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</si>
  <si>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</si>
  <si>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</si>
  <si>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</si>
  <si>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</si>
  <si>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</si>
  <si>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</si>
  <si>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</si>
  <si>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</si>
  <si>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</si>
  <si>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</si>
  <si>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</si>
  <si>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</si>
  <si>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</si>
  <si>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</si>
  <si>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</si>
  <si>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</si>
  <si>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</si>
  <si>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</si>
  <si>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</si>
  <si>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</si>
  <si>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</si>
  <si>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</si>
  <si>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</si>
  <si>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</si>
  <si>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</si>
  <si>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</si>
  <si>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</si>
  <si>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</si>
  <si>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</si>
  <si>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</si>
  <si>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</si>
  <si>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</si>
  <si>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</si>
  <si>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</si>
  <si>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</si>
  <si>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</si>
  <si>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</si>
  <si>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</si>
  <si>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</si>
  <si>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</si>
  <si>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</si>
  <si>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</si>
  <si>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</si>
  <si>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</si>
  <si>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</si>
  <si>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</si>
  <si>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</si>
  <si>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</si>
  <si>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</si>
  <si>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</si>
  <si>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</si>
  <si>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</si>
  <si>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</si>
  <si>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</si>
  <si>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</si>
  <si>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</si>
  <si>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</si>
  <si>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</si>
  <si>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</si>
  <si>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</si>
  <si>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</si>
  <si>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</si>
  <si>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</si>
  <si>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</si>
  <si>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</si>
  <si>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</si>
  <si>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</si>
  <si>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</si>
  <si>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</si>
  <si>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</si>
  <si>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</si>
  <si>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</si>
  <si>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</si>
  <si>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</si>
  <si>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</si>
  <si>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</si>
  <si>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</si>
  <si>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</si>
  <si>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</si>
  <si>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</si>
  <si>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</si>
  <si>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</si>
  <si>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</si>
  <si>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</si>
  <si>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</si>
  <si>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</si>
  <si>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</si>
  <si>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</si>
  <si>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</si>
  <si>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</si>
  <si>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</si>
  <si>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</si>
  <si>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</si>
  <si>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</si>
  <si>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</si>
  <si>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</si>
  <si>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</si>
  <si>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</si>
  <si>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</si>
  <si>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</si>
  <si>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</si>
  <si>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</si>
  <si>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</si>
  <si>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</si>
  <si>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</si>
  <si>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</si>
  <si>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</si>
  <si>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</si>
  <si>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</si>
  <si>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</si>
  <si>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</si>
  <si>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</si>
  <si>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</si>
  <si>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</si>
  <si>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</si>
  <si>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</si>
  <si>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</si>
  <si>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</si>
  <si>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</si>
  <si>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</si>
  <si>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</si>
  <si>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</si>
  <si>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</si>
  <si>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</si>
  <si>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</si>
  <si>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</si>
  <si>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</si>
  <si>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</si>
  <si>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</si>
  <si>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</si>
  <si>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</si>
  <si>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</si>
  <si>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</si>
  <si>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</si>
  <si>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</si>
  <si>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</si>
  <si>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</si>
  <si>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</si>
  <si>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</si>
  <si>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</si>
  <si>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</si>
  <si>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</si>
  <si>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</si>
  <si>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</si>
  <si>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</si>
  <si>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</si>
  <si>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</si>
  <si>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</si>
  <si>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</si>
  <si>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</si>
  <si>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</si>
  <si>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</si>
  <si>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</si>
  <si>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</si>
  <si>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</si>
  <si>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</si>
  <si>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</si>
  <si>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</si>
  <si>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</si>
  <si>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</si>
  <si>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</si>
  <si>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</si>
  <si>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</si>
  <si>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</si>
  <si>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</si>
  <si>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</si>
  <si>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</si>
  <si>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</si>
  <si>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</si>
  <si>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</si>
  <si>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</si>
  <si>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</si>
  <si>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</si>
  <si>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</si>
  <si>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</si>
  <si>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</si>
  <si>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</si>
  <si>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</si>
  <si>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</si>
  <si>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</si>
  <si>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</si>
  <si>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</si>
  <si>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</si>
  <si>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</si>
  <si>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</si>
  <si>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</si>
  <si>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</si>
  <si>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</si>
  <si>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</si>
  <si>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</si>
  <si>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</si>
  <si>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</si>
  <si>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</si>
  <si>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</si>
  <si>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</si>
  <si>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</si>
  <si>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</si>
  <si>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</si>
  <si>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</si>
  <si>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</si>
  <si>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</si>
  <si>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</si>
  <si>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</si>
  <si>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</si>
  <si>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</si>
  <si>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</si>
  <si>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</si>
  <si>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</si>
  <si>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</si>
  <si>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</si>
  <si>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</si>
  <si>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</si>
  <si>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</si>
  <si>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</si>
  <si>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</si>
  <si>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</si>
  <si>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</si>
  <si>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</si>
  <si>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</si>
  <si>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</si>
  <si>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</si>
  <si>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</si>
  <si>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</si>
  <si>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</si>
  <si>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</si>
  <si>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</si>
  <si>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</si>
  <si>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</si>
  <si>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</si>
  <si>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</si>
  <si>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</si>
  <si>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</si>
  <si>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</si>
  <si>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</si>
  <si>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</si>
  <si>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</si>
  <si>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</si>
  <si>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</si>
  <si>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</si>
  <si>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</si>
  <si>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</si>
  <si>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</si>
  <si>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</si>
  <si>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</si>
  <si>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</si>
  <si>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</si>
  <si>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</si>
  <si>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</si>
  <si>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</si>
  <si>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</si>
  <si>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</si>
  <si>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</si>
  <si>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</si>
  <si>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</si>
  <si>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</si>
  <si>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</si>
  <si>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</si>
  <si>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</si>
  <si>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</si>
  <si>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</si>
  <si>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</si>
  <si>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</si>
  <si>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</si>
  <si>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</si>
  <si>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</si>
  <si>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</si>
  <si>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</si>
  <si>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</si>
  <si>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</si>
  <si>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</si>
  <si>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</si>
  <si>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</si>
  <si>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</si>
  <si>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</si>
  <si>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</si>
  <si>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</si>
  <si>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</si>
  <si>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</si>
  <si>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</si>
  <si>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</si>
  <si>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</si>
  <si>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</si>
  <si>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</si>
  <si>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</si>
  <si>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</si>
  <si>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</si>
  <si>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</si>
  <si>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</si>
  <si>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</si>
  <si>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</si>
  <si>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</si>
  <si>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</si>
  <si>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</si>
  <si>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</si>
  <si>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</si>
  <si>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</si>
  <si>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</si>
  <si>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</si>
  <si>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</si>
  <si>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</si>
  <si>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</si>
  <si>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</si>
  <si>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</si>
  <si>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</si>
  <si>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</si>
  <si>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</si>
  <si>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</si>
  <si>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</si>
  <si>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</si>
  <si>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</si>
  <si>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</si>
  <si>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</si>
  <si>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</si>
  <si>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</si>
  <si>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</si>
  <si>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</si>
  <si>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</si>
  <si>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</si>
  <si>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</si>
  <si>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</si>
  <si>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</si>
  <si>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</si>
  <si>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</si>
  <si>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</si>
  <si>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</si>
  <si>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</si>
  <si>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</si>
  <si>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</si>
  <si>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</si>
  <si>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</si>
  <si>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</si>
  <si>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</si>
  <si>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</si>
  <si>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</si>
  <si>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</si>
  <si>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</si>
  <si>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</si>
  <si>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</si>
  <si>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</si>
  <si>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</si>
  <si>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</si>
  <si>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</si>
  <si>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</si>
  <si>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</si>
  <si>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</si>
  <si>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</si>
  <si>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</si>
  <si>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</si>
  <si>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</si>
  <si>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</si>
  <si>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</si>
  <si>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</si>
  <si>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</si>
  <si>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</si>
  <si>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</si>
  <si>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</si>
  <si>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</si>
  <si>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</si>
  <si>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</si>
  <si>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</si>
  <si>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</si>
  <si>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</si>
  <si>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</si>
  <si>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</si>
  <si>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</si>
  <si>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</si>
  <si>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</si>
  <si>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</si>
  <si>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</si>
  <si>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</si>
  <si>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</si>
  <si>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</si>
  <si>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</si>
  <si>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</si>
  <si>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</si>
  <si>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</si>
  <si>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</si>
  <si>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</si>
  <si>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</si>
  <si>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</si>
  <si>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</si>
  <si>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</si>
  <si>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</si>
  <si>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</si>
  <si>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</si>
  <si>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</si>
  <si>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</si>
  <si>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</si>
  <si>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</si>
  <si>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</si>
  <si>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</si>
  <si>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</si>
  <si>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</si>
  <si>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</si>
  <si>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</si>
  <si>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</si>
  <si>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</si>
  <si>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</si>
  <si>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</si>
  <si>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</si>
  <si>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</si>
  <si>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</si>
  <si>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</si>
  <si>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</si>
  <si>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</si>
  <si>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</si>
  <si>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</si>
  <si>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</si>
  <si>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</si>
  <si>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</si>
  <si>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</si>
  <si>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</si>
  <si>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</si>
  <si>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</si>
  <si>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</si>
  <si>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</si>
  <si>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</si>
  <si>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</si>
  <si>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</si>
  <si>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</si>
  <si>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</si>
  <si>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</si>
  <si>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</si>
  <si>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</si>
  <si>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</si>
  <si>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</si>
  <si>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</si>
  <si>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</si>
  <si>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</si>
  <si>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</si>
  <si>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</si>
  <si>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</si>
  <si>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</si>
  <si>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</si>
  <si>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</si>
  <si>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</si>
  <si>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</si>
  <si>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</si>
  <si>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</si>
  <si>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</si>
  <si>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</si>
  <si>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</si>
  <si>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</si>
  <si>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</si>
  <si>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</si>
  <si>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</si>
  <si>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</si>
  <si>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</si>
  <si>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</si>
  <si>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</si>
  <si>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</si>
  <si>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</si>
  <si>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</si>
  <si>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</si>
  <si>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</si>
  <si>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</si>
  <si>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</si>
  <si>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</si>
  <si>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</si>
  <si>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</si>
  <si>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</si>
  <si>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</si>
  <si>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</si>
  <si>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</si>
  <si>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</si>
  <si>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</si>
  <si>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</si>
  <si>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</si>
  <si>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</si>
  <si>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</si>
  <si>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</si>
  <si>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</si>
  <si>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</si>
  <si>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</si>
  <si>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</si>
  <si>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</si>
  <si>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</si>
  <si>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</si>
  <si>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</si>
  <si>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</si>
  <si>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</si>
  <si>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</si>
  <si>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</si>
  <si>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</si>
  <si>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</si>
  <si>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</si>
  <si>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</si>
  <si>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</si>
  <si>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</si>
  <si>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</si>
  <si>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</si>
  <si>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</si>
  <si>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</si>
  <si>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</si>
  <si>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</si>
  <si>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</si>
  <si>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</si>
  <si>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</si>
  <si>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</si>
  <si>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</si>
  <si>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</si>
  <si>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</si>
  <si>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</si>
  <si>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</si>
  <si>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</si>
  <si>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</si>
  <si>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</si>
  <si>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</si>
  <si>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</si>
  <si>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</si>
  <si>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</si>
  <si>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</si>
  <si>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</si>
  <si>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</si>
  <si>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</si>
  <si>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</si>
  <si>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</si>
  <si>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</si>
  <si>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</si>
  <si>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</si>
  <si>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</si>
  <si>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</si>
  <si>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</si>
  <si>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</si>
  <si>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</si>
  <si>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</si>
  <si>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</si>
  <si>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</si>
  <si>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</si>
  <si>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</si>
  <si>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</si>
  <si>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</si>
  <si>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</si>
  <si>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</si>
  <si>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</si>
  <si>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</si>
  <si>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</si>
  <si>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</si>
  <si>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</si>
  <si>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</si>
  <si>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</si>
  <si>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</si>
  <si>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</si>
  <si>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</si>
  <si>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</si>
  <si>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</si>
  <si>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</si>
  <si>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</si>
  <si>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</si>
  <si>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</si>
  <si>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</si>
  <si>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</si>
  <si>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</si>
  <si>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</si>
  <si>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</si>
  <si>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</si>
  <si>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</si>
  <si>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</si>
  <si>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</si>
  <si>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</si>
  <si>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</si>
  <si>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</si>
  <si>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</si>
  <si>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</si>
  <si>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</si>
  <si>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</si>
  <si>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</si>
  <si>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</si>
  <si>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</si>
  <si>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</si>
  <si>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</si>
  <si>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</si>
  <si>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</si>
  <si>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</si>
  <si>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</si>
  <si>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</si>
  <si>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</si>
  <si>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</si>
  <si>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</si>
  <si>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</si>
  <si>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</si>
  <si>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</si>
  <si>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</si>
  <si>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</si>
  <si>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</si>
  <si>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</si>
  <si>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</si>
  <si>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</si>
  <si>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</si>
  <si>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</si>
  <si>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</si>
  <si>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</si>
  <si>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</si>
  <si>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</si>
  <si>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</si>
  <si>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</si>
  <si>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</si>
  <si>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</si>
  <si>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</si>
  <si>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</si>
  <si>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</si>
  <si>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</si>
  <si>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</si>
  <si>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</si>
  <si>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</si>
  <si>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</si>
  <si>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</si>
  <si>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</si>
  <si>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</si>
  <si>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</si>
  <si>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</si>
  <si>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</si>
  <si>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</si>
  <si>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</si>
  <si>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</si>
  <si>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</si>
  <si>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</si>
  <si>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</si>
  <si>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</si>
  <si>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</si>
  <si>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</si>
  <si>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</si>
  <si>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</si>
  <si>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</si>
  <si>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</si>
  <si>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</si>
  <si>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</si>
  <si>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</si>
  <si>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</si>
  <si>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</si>
  <si>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</si>
  <si>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</si>
  <si>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</si>
  <si>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</si>
  <si>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</si>
  <si>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</si>
  <si>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</si>
  <si>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</si>
  <si>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</si>
  <si>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</si>
  <si>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</si>
  <si>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</si>
  <si>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</si>
  <si>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</si>
  <si>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</si>
  <si>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</si>
  <si>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</si>
  <si>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</si>
  <si>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</si>
  <si>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</si>
  <si>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</si>
  <si>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</si>
  <si>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</si>
  <si>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</si>
  <si>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</si>
  <si>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</si>
  <si>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</si>
  <si>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</si>
  <si>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</si>
  <si>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</si>
  <si>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</si>
  <si>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</si>
  <si>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</si>
  <si>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</si>
  <si>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</si>
  <si>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</si>
  <si>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</si>
  <si>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</si>
  <si>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</si>
  <si>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</si>
  <si>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</si>
  <si>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</si>
  <si>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</si>
  <si>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</si>
  <si>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</si>
  <si>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</si>
  <si>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</si>
  <si>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</si>
  <si>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</si>
  <si>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</si>
  <si>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</si>
  <si>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</si>
  <si>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</si>
  <si>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</si>
  <si>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</si>
  <si>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</si>
  <si>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</si>
  <si>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</si>
  <si>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</si>
  <si>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</si>
  <si>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</si>
  <si>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</si>
  <si>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</si>
  <si>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</si>
  <si>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</si>
  <si>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</si>
  <si>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</si>
  <si>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</si>
  <si>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</si>
  <si>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</si>
  <si>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</si>
  <si>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</si>
  <si>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</si>
  <si>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</si>
  <si>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</si>
  <si>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</si>
  <si>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</si>
  <si>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</si>
  <si>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</si>
  <si>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</si>
  <si>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</si>
  <si>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</si>
  <si>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</si>
  <si>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</si>
  <si>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</si>
  <si>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</si>
  <si>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</si>
  <si>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</si>
  <si>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</si>
  <si>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</si>
  <si>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</si>
  <si>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</si>
  <si>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</si>
  <si>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</si>
  <si>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</si>
  <si>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</si>
  <si>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</si>
  <si>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</si>
  <si>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</si>
  <si>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</si>
  <si>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</si>
  <si>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</si>
  <si>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</si>
  <si>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</si>
  <si>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</si>
  <si>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</si>
  <si>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</si>
  <si>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</si>
  <si>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</si>
  <si>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</si>
  <si>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</si>
  <si>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</si>
  <si>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</si>
  <si>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</si>
  <si>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</si>
  <si>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</si>
  <si>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</si>
  <si>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</si>
  <si>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</si>
  <si>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</si>
  <si>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</si>
  <si>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</si>
  <si>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</si>
  <si>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</si>
  <si>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</si>
  <si>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</si>
  <si>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</si>
  <si>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</si>
  <si>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</si>
  <si>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</si>
  <si>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</si>
  <si>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</si>
  <si>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</si>
  <si>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</si>
  <si>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</si>
  <si>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</si>
  <si>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</si>
  <si>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</si>
  <si>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</si>
  <si>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</si>
  <si>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</si>
  <si>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</si>
  <si>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</si>
  <si>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</si>
  <si>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</si>
  <si>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</si>
  <si>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</si>
  <si>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</si>
  <si>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</si>
  <si>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</si>
  <si>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</si>
  <si>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</si>
  <si>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</si>
  <si>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</si>
  <si>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</si>
  <si>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</si>
  <si>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</si>
  <si>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</si>
  <si>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</si>
  <si>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</si>
  <si>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</si>
  <si>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</si>
  <si>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</si>
  <si>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</si>
  <si>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</si>
  <si>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</si>
  <si>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</si>
  <si>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</si>
  <si>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</si>
  <si>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</si>
  <si>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</si>
  <si>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</si>
  <si>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</si>
  <si>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</si>
  <si>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</si>
  <si>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</si>
  <si>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</si>
  <si>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</si>
  <si>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</si>
  <si>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</si>
  <si>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</si>
  <si>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</si>
  <si>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</si>
  <si>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</si>
  <si>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</si>
  <si>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</si>
  <si>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</si>
  <si>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</si>
  <si>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</si>
  <si>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</si>
  <si>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</si>
  <si>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</si>
  <si>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</si>
  <si>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</si>
  <si>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</si>
  <si>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</si>
  <si>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</si>
  <si>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</si>
  <si>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</si>
  <si>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</si>
  <si>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</si>
  <si>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</si>
  <si>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</si>
  <si>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</si>
  <si>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</si>
  <si>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</si>
  <si>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</si>
  <si>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</si>
  <si>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</si>
  <si>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</si>
  <si>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</si>
  <si>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</si>
  <si>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</si>
  <si>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</si>
  <si>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</si>
  <si>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</si>
  <si>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</si>
  <si>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</si>
  <si>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</si>
  <si>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</si>
  <si>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</si>
  <si>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</si>
  <si>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</si>
  <si>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</si>
  <si>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</si>
  <si>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</si>
  <si>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</si>
  <si>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</si>
  <si>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</si>
  <si>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</si>
  <si>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</si>
  <si>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</si>
  <si>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</si>
  <si>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</si>
  <si>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</si>
  <si>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</si>
  <si>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</si>
  <si>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</si>
  <si>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</si>
  <si>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</si>
  <si>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</si>
  <si>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</si>
  <si>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</si>
  <si>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</si>
  <si>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</si>
  <si>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</si>
  <si>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</si>
  <si>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</si>
  <si>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</si>
  <si>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</si>
  <si>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</si>
  <si>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</si>
  <si>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</si>
  <si>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</si>
  <si>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</si>
  <si>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</si>
  <si>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</si>
  <si>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</si>
  <si>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</si>
  <si>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</si>
  <si>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</si>
  <si>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</si>
  <si>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</si>
  <si>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</si>
  <si>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</si>
  <si>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</si>
  <si>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</si>
  <si>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</si>
  <si>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</si>
  <si>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</si>
  <si>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</si>
  <si>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</si>
  <si>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</si>
  <si>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</si>
  <si>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</si>
  <si>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</si>
  <si>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</si>
  <si>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</si>
  <si>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</si>
  <si>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</si>
  <si>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</si>
  <si>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</si>
  <si>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</si>
  <si>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</si>
  <si>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</si>
  <si>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</si>
  <si>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</si>
  <si>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</si>
  <si>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</si>
  <si>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</si>
  <si>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</si>
  <si>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</si>
  <si>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</si>
  <si>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</si>
  <si>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</si>
  <si>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</si>
  <si>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</si>
  <si>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</si>
  <si>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</si>
  <si>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</si>
  <si>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</si>
  <si>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</si>
  <si>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</si>
  <si>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</si>
  <si>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</si>
  <si>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</si>
  <si>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</si>
  <si>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</si>
  <si>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</si>
  <si>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</si>
  <si>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</si>
  <si>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</si>
  <si>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</si>
  <si>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</si>
  <si>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</si>
  <si>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</si>
  <si>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</si>
  <si>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</si>
  <si>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</si>
  <si>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</si>
  <si>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</si>
  <si>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</si>
  <si>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</si>
  <si>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</si>
  <si>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</si>
  <si>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</si>
  <si>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</si>
  <si>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</si>
  <si>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</si>
  <si>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</si>
  <si>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</si>
  <si>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</si>
  <si>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</si>
  <si>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</si>
  <si>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</si>
  <si>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</si>
  <si>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</si>
  <si>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</si>
  <si>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</si>
  <si>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</si>
  <si>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</si>
  <si>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</si>
  <si>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</si>
  <si>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</si>
  <si>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</si>
  <si>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</si>
  <si>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</si>
  <si>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</si>
  <si>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</si>
  <si>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</si>
  <si>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</si>
  <si>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</si>
  <si>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</si>
  <si>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</si>
  <si>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</si>
  <si>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</si>
  <si>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</si>
  <si>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</si>
  <si>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</si>
  <si>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</si>
  <si>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</si>
  <si>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</si>
  <si>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</si>
  <si>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</si>
  <si>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</si>
  <si>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</si>
  <si>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</si>
  <si>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</si>
  <si>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</si>
  <si>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</si>
  <si>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</si>
  <si>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</si>
  <si>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</si>
  <si>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</si>
  <si>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</si>
  <si>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</si>
  <si>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</si>
  <si>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</si>
  <si>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</si>
  <si>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</si>
  <si>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</si>
  <si>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</si>
  <si>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</si>
  <si>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</si>
  <si>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</si>
  <si>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</si>
  <si>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</si>
  <si>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</si>
  <si>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</si>
  <si>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</si>
  <si>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</si>
  <si>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</si>
  <si>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</si>
  <si>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</si>
  <si>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</si>
  <si>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</si>
  <si>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</si>
  <si>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</si>
  <si>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</si>
  <si>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</si>
  <si>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</si>
  <si>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</si>
  <si>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</si>
  <si>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</si>
  <si>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</si>
  <si>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</si>
  <si>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</si>
  <si>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</si>
  <si>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</si>
  <si>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</si>
  <si>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</si>
  <si>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</si>
  <si>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</si>
  <si>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</si>
  <si>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</si>
  <si>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</si>
  <si>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</si>
  <si>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</si>
  <si>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</si>
  <si>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</si>
  <si>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</si>
  <si>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</si>
  <si>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</si>
  <si>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</si>
  <si>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</si>
  <si>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</si>
  <si>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</si>
  <si>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</si>
  <si>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</si>
  <si>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</si>
  <si>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</si>
  <si>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</si>
  <si>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</si>
  <si>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</si>
  <si>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</si>
  <si>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</si>
  <si>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</si>
  <si>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</si>
  <si>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</si>
  <si>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</si>
  <si>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</si>
  <si>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</si>
  <si>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</si>
  <si>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</si>
  <si>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</si>
  <si>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</si>
  <si>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</si>
  <si>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</si>
  <si>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</si>
  <si>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</si>
  <si>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</si>
  <si>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</si>
  <si>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</si>
  <si>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</si>
  <si>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</si>
  <si>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</si>
  <si>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</si>
  <si>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</si>
  <si>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</si>
  <si>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</si>
  <si>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</si>
  <si>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</si>
  <si>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</si>
  <si>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</si>
  <si>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</si>
  <si>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</si>
  <si>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</si>
  <si>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</si>
  <si>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</si>
  <si>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</si>
  <si>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</si>
  <si>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</si>
  <si>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</si>
  <si>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</si>
  <si>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</si>
  <si>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</si>
  <si>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</si>
  <si>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</si>
  <si>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</si>
  <si>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</si>
  <si>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</si>
  <si>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</si>
  <si>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</si>
  <si>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</si>
  <si>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</si>
  <si>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</si>
  <si>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</si>
  <si>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</si>
  <si>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</si>
  <si>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</si>
  <si>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</si>
  <si>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</si>
  <si>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</si>
  <si>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</si>
  <si>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</si>
  <si>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</si>
  <si>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</si>
  <si>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</si>
  <si>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</si>
  <si>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</si>
  <si>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</si>
  <si>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</si>
  <si>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</si>
  <si>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</si>
  <si>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</si>
  <si>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</si>
  <si>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</si>
  <si>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</si>
  <si>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</si>
  <si>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</si>
  <si>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</si>
  <si>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</si>
  <si>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</si>
  <si>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</si>
  <si>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</si>
  <si>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</si>
  <si>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</si>
  <si>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</si>
  <si>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</si>
  <si>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</si>
  <si>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</si>
  <si>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</si>
  <si>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</si>
  <si>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</si>
  <si>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</si>
  <si>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</si>
  <si>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</si>
  <si>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</si>
  <si>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</si>
  <si>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</si>
  <si>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</si>
  <si>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</si>
  <si>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</si>
  <si>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</si>
  <si>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</si>
  <si>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</si>
  <si>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</si>
  <si>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</si>
  <si>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</si>
  <si>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</si>
  <si>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</si>
  <si>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</si>
  <si>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</si>
  <si>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</si>
  <si>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</si>
  <si>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</si>
  <si>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</si>
  <si>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</si>
  <si>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</si>
  <si>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</si>
  <si>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</si>
  <si>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</si>
  <si>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</si>
  <si>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</si>
  <si>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</si>
  <si>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</si>
  <si>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</si>
  <si>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</si>
  <si>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</si>
  <si>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</si>
  <si>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</si>
  <si>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</si>
  <si>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</si>
  <si>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</si>
  <si>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</si>
  <si>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</si>
  <si>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</si>
  <si>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</si>
  <si>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</si>
  <si>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</si>
  <si>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</si>
  <si>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</si>
  <si>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</si>
  <si>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</si>
  <si>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</si>
  <si>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</si>
  <si>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</si>
  <si>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</si>
  <si>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</si>
  <si>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</si>
  <si>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</si>
  <si>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</si>
  <si>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</si>
  <si>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</si>
  <si>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</si>
  <si>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</si>
  <si>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</si>
  <si>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</si>
  <si>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</si>
  <si>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</si>
  <si>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</si>
  <si>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</si>
  <si>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</si>
  <si>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</si>
  <si>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</si>
  <si>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</si>
  <si>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</si>
  <si>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</si>
  <si>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</si>
  <si>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</si>
  <si>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</si>
  <si>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</si>
  <si>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</si>
  <si>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</si>
  <si>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</si>
  <si>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</si>
  <si>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</si>
  <si>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</si>
  <si>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</si>
  <si>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</si>
  <si>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</si>
  <si>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</si>
  <si>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</si>
  <si>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</si>
  <si>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</si>
  <si>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</si>
  <si>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</si>
  <si>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</si>
  <si>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</si>
  <si>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</si>
  <si>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</si>
  <si>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</si>
  <si>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</si>
  <si>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</si>
  <si>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</si>
  <si>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</si>
  <si>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</si>
  <si>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</si>
  <si>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</si>
  <si>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</si>
  <si>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</si>
  <si>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</si>
  <si>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</si>
  <si>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</si>
  <si>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</si>
  <si>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</si>
  <si>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</si>
  <si>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</si>
  <si>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</si>
  <si>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</si>
  <si>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</si>
  <si>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</si>
  <si>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</si>
  <si>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</si>
  <si>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</si>
  <si>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</si>
  <si>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</si>
  <si>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</si>
  <si>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</si>
  <si>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</si>
  <si>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</si>
  <si>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</si>
  <si>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</si>
  <si>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</si>
  <si>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</si>
  <si>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</si>
  <si>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</si>
  <si>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</si>
  <si>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</si>
  <si>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</si>
  <si>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</si>
  <si>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</si>
  <si>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</si>
  <si>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</si>
  <si>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</si>
  <si>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</si>
  <si>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</si>
  <si>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</si>
  <si>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</si>
  <si>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</si>
  <si>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</si>
  <si>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</si>
  <si>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</si>
  <si>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</si>
  <si>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</si>
  <si>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</si>
  <si>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</si>
  <si>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</si>
  <si>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</si>
  <si>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</si>
  <si>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</si>
  <si>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</si>
  <si>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</si>
  <si>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</si>
  <si>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</si>
  <si>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</si>
  <si>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</si>
  <si>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</si>
  <si>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</si>
  <si>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</si>
  <si>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</si>
  <si>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</si>
  <si>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</si>
  <si>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</si>
  <si>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</si>
  <si>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</si>
  <si>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</si>
  <si>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</si>
  <si>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</si>
  <si>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</si>
  <si>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</si>
  <si>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</si>
  <si>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</si>
  <si>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</si>
  <si>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</si>
  <si>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</si>
  <si>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</si>
  <si>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</si>
  <si>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</si>
  <si>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</si>
  <si>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</si>
  <si>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</si>
  <si>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</si>
  <si>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</si>
  <si>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</si>
  <si>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</si>
  <si>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</si>
  <si>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</si>
  <si>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</si>
  <si>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</si>
  <si>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</si>
  <si>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</si>
  <si>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</si>
  <si>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</si>
  <si>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</si>
  <si>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</si>
  <si>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</si>
  <si>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</si>
  <si>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</si>
  <si>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</si>
  <si>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</si>
  <si>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</si>
  <si>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</si>
  <si>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</si>
  <si>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</si>
  <si>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</si>
  <si>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</si>
  <si>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</si>
  <si>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</si>
  <si>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</si>
  <si>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</si>
  <si>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</si>
  <si>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</si>
  <si>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</si>
  <si>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</si>
  <si>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</si>
  <si>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</si>
  <si>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</si>
  <si>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</si>
  <si>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</si>
  <si>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</si>
  <si>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</si>
  <si>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</si>
  <si>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</si>
  <si>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</si>
  <si>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</si>
  <si>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</si>
  <si>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</si>
  <si>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</si>
  <si>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</si>
  <si>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</si>
  <si>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</si>
  <si>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</si>
  <si>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</si>
  <si>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</si>
  <si>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</si>
  <si>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</si>
  <si>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</si>
  <si>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</si>
  <si>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</si>
  <si>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</si>
  <si>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</si>
  <si>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</si>
  <si>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</si>
  <si>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</si>
  <si>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</si>
  <si>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</si>
  <si>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</si>
  <si>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</si>
  <si>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</si>
  <si>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</si>
  <si>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</si>
  <si>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</si>
  <si>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</si>
  <si>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</si>
  <si>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</si>
  <si>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</si>
  <si>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</si>
  <si>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</si>
  <si>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</si>
  <si>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</si>
  <si>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</si>
  <si>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</si>
  <si>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</si>
  <si>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</si>
  <si>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</si>
  <si>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</si>
  <si>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</si>
  <si>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</si>
  <si>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</si>
  <si>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</si>
  <si>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</si>
  <si>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</si>
  <si>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</si>
  <si>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</si>
  <si>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</si>
  <si>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</si>
  <si>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</si>
  <si>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</si>
  <si>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</si>
  <si>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</si>
  <si>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</si>
  <si>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</si>
  <si>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</si>
  <si>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</si>
  <si>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</si>
  <si>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</si>
  <si>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</si>
  <si>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</si>
  <si>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</si>
  <si>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</si>
  <si>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</si>
  <si>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</si>
  <si>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</si>
  <si>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</si>
  <si>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</si>
  <si>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</si>
  <si>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</si>
  <si>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</si>
  <si>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</si>
  <si>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</si>
  <si>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</si>
  <si>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</si>
  <si>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</si>
  <si>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</si>
  <si>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</si>
  <si>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</si>
  <si>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</si>
  <si>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</si>
  <si>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</si>
  <si>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</si>
  <si>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</si>
  <si>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</si>
  <si>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</si>
  <si>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</si>
  <si>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</si>
  <si>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</si>
  <si>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</si>
  <si>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</si>
  <si>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</si>
  <si>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</si>
  <si>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</si>
  <si>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</si>
  <si>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</si>
  <si>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</si>
  <si>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</si>
  <si>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</si>
  <si>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</si>
  <si>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</si>
  <si>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</si>
  <si>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</si>
  <si>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</si>
  <si>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</si>
  <si>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</si>
  <si>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</si>
  <si>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</si>
  <si>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</si>
  <si>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</si>
  <si>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</si>
  <si>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</si>
  <si>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</si>
  <si>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</si>
  <si>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</si>
  <si>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</si>
  <si>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</si>
  <si>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</si>
  <si>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</si>
  <si>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</si>
  <si>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</si>
  <si>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</si>
  <si>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</si>
  <si>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</si>
  <si>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</si>
  <si>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</si>
  <si>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</si>
  <si>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</si>
  <si>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</si>
  <si>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</si>
  <si>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</si>
  <si>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</si>
  <si>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</si>
  <si>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</si>
  <si>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</si>
  <si>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</si>
  <si>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</si>
  <si>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</si>
  <si>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</si>
  <si>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</si>
  <si>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</si>
  <si>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</si>
  <si>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</si>
  <si>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</si>
  <si>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</si>
  <si>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</si>
  <si>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</si>
  <si>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</si>
  <si>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</si>
  <si>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</si>
  <si>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</si>
  <si>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</si>
  <si>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</si>
  <si>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</si>
  <si>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</si>
  <si>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</si>
  <si>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</si>
  <si>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</si>
  <si>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</si>
  <si>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</si>
  <si>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</si>
  <si>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</si>
  <si>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</si>
  <si>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</si>
  <si>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</si>
  <si>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</si>
  <si>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</si>
  <si>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</si>
  <si>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</si>
  <si>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</si>
  <si>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</si>
  <si>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</si>
  <si>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</si>
  <si>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</si>
  <si>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</si>
  <si>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</si>
  <si>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</si>
  <si>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</si>
  <si>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</si>
  <si>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</si>
  <si>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</si>
  <si>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</si>
  <si>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</si>
  <si>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</si>
  <si>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</si>
  <si>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</si>
  <si>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</si>
  <si>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</si>
  <si>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</si>
  <si>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</si>
  <si>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</si>
  <si>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</si>
  <si>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</si>
  <si>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</si>
  <si>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</si>
  <si>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</si>
  <si>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</si>
  <si>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</si>
  <si>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</si>
  <si>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</si>
  <si>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</si>
  <si>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</si>
  <si>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</si>
  <si>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</si>
  <si>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</si>
  <si>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</si>
  <si>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</si>
  <si>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</si>
  <si>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</si>
  <si>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</si>
  <si>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</si>
  <si>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</si>
  <si>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</si>
  <si>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</si>
  <si>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</si>
  <si>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</si>
  <si>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</si>
  <si>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</si>
  <si>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</si>
  <si>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</si>
  <si>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</si>
  <si>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</si>
  <si>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</si>
  <si>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</si>
  <si>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</si>
  <si>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</si>
  <si>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</si>
  <si>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</si>
  <si>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</si>
  <si>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</si>
  <si>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</si>
  <si>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</si>
  <si>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</si>
  <si>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</si>
  <si>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</si>
  <si>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</si>
  <si>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</si>
  <si>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</si>
  <si>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</si>
  <si>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</si>
  <si>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</si>
  <si>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</si>
  <si>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</si>
  <si>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</si>
  <si>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</si>
  <si>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</si>
  <si>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</si>
  <si>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</si>
  <si>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</si>
  <si>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</si>
  <si>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</si>
  <si>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</si>
  <si>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</si>
  <si>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</si>
  <si>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</si>
  <si>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</si>
  <si>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</si>
  <si>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</si>
  <si>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</si>
  <si>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</si>
  <si>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</si>
  <si>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</si>
  <si>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</si>
  <si>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</si>
  <si>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</si>
  <si>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</si>
  <si>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</si>
  <si>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</si>
  <si>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</si>
  <si>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</si>
  <si>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</si>
  <si>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</si>
  <si>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</si>
  <si>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</si>
  <si>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</si>
  <si>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</si>
  <si>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</si>
  <si>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</si>
  <si>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</si>
  <si>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</si>
  <si>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</si>
  <si>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</si>
  <si>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</si>
  <si>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</si>
  <si>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</si>
  <si>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</si>
  <si>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</si>
  <si>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</si>
  <si>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</si>
  <si>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</si>
  <si>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</si>
  <si>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</si>
  <si>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</si>
  <si>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</si>
  <si>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</si>
  <si>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</si>
  <si>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</si>
  <si>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</si>
  <si>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</si>
  <si>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</si>
  <si>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</si>
  <si>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</si>
  <si>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</si>
  <si>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</si>
  <si>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</si>
  <si>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</si>
  <si>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</si>
  <si>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</si>
  <si>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</si>
  <si>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</si>
  <si>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</si>
  <si>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</si>
  <si>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</si>
  <si>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</si>
  <si>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</si>
  <si>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</si>
  <si>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</si>
  <si>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</si>
  <si>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</si>
  <si>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</si>
  <si>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</si>
  <si>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</si>
  <si>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</si>
  <si>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</si>
  <si>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</si>
  <si>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</si>
  <si>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</si>
  <si>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</si>
  <si>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</si>
  <si>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</si>
  <si>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</si>
  <si>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</si>
  <si>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</si>
  <si>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</si>
  <si>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</si>
  <si>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</si>
  <si>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</si>
  <si>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</si>
  <si>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</si>
  <si>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</si>
  <si>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</si>
  <si>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</si>
  <si>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</si>
  <si>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</si>
  <si>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</si>
  <si>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</si>
  <si>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</si>
  <si>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</si>
  <si>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</si>
  <si>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</si>
  <si>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</si>
  <si>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</si>
  <si>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</si>
  <si>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</si>
  <si>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</si>
  <si>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</si>
  <si>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</si>
  <si>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</si>
  <si>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</si>
  <si>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</si>
  <si>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</si>
  <si>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</si>
  <si>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</si>
  <si>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</si>
  <si>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</si>
  <si>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</si>
  <si>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</si>
  <si>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</si>
  <si>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</si>
  <si>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</si>
  <si>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</si>
  <si>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</si>
  <si>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</si>
  <si>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</si>
  <si>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</si>
  <si>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</si>
  <si>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</si>
  <si>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</si>
  <si>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</si>
  <si>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</si>
  <si>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</si>
  <si>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</si>
  <si>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</si>
  <si>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</si>
  <si>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</si>
  <si>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</si>
  <si>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</si>
  <si>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</si>
  <si>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</si>
  <si>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</si>
  <si>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</si>
  <si>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</si>
  <si>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</si>
  <si>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</si>
  <si>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</si>
  <si>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</si>
  <si>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</si>
  <si>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</si>
  <si>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</si>
  <si>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</si>
  <si>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</si>
  <si>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</si>
  <si>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</si>
  <si>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</si>
  <si>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</si>
  <si>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</si>
  <si>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</si>
  <si>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</si>
  <si>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</si>
  <si>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</si>
  <si>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</si>
  <si>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</si>
  <si>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</si>
  <si>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</si>
  <si>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</si>
  <si>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</si>
  <si>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</si>
  <si>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</si>
  <si>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</si>
  <si>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</si>
  <si>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</si>
  <si>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</si>
  <si>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</si>
  <si>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</si>
  <si>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</si>
  <si>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</si>
  <si>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</si>
  <si>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</si>
  <si>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</si>
  <si>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</si>
  <si>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</si>
  <si>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</si>
  <si>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</si>
  <si>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</si>
  <si>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</si>
  <si>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</si>
  <si>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</si>
  <si>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</si>
  <si>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</si>
  <si>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</si>
  <si>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</si>
  <si>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</si>
  <si>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</si>
  <si>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</si>
  <si>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</si>
  <si>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</si>
  <si>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</si>
  <si>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</si>
  <si>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</si>
  <si>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</si>
  <si>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</si>
  <si>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</si>
  <si>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</si>
  <si>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</si>
  <si>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</si>
  <si>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</si>
  <si>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</si>
  <si>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</si>
  <si>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</si>
  <si>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</si>
  <si>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</si>
  <si>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</si>
  <si>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</si>
  <si>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</si>
  <si>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</si>
  <si>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</si>
  <si>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</si>
  <si>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</si>
  <si>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</si>
  <si>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</si>
  <si>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</si>
  <si>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</si>
  <si>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</si>
  <si>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</si>
  <si>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</si>
  <si>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</si>
  <si>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</si>
  <si>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</si>
  <si>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</si>
  <si>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</si>
  <si>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</si>
  <si>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</si>
  <si>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</si>
  <si>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</si>
  <si>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</si>
  <si>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</si>
  <si>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</si>
  <si>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</si>
  <si>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</si>
  <si>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</si>
  <si>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</si>
  <si>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</si>
  <si>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</si>
  <si>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</si>
  <si>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</si>
  <si>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</si>
  <si>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</si>
  <si>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</si>
  <si>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</si>
  <si>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</si>
  <si>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</si>
  <si>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</si>
  <si>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</si>
  <si>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</si>
  <si>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</si>
  <si>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</si>
  <si>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</si>
  <si>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</si>
  <si>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</si>
  <si>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</si>
  <si>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</si>
  <si>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</si>
  <si>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</si>
  <si>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</si>
  <si>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</si>
  <si>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</si>
  <si>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</si>
  <si>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</si>
  <si>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</si>
  <si>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</si>
  <si>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</si>
  <si>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</si>
  <si>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</si>
  <si>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</si>
  <si>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</si>
  <si>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</si>
  <si>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</si>
  <si>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</si>
  <si>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</si>
  <si>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</si>
  <si>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</si>
  <si>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</si>
  <si>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</si>
  <si>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</si>
  <si>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</si>
  <si>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</si>
  <si>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</si>
  <si>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</si>
  <si>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</si>
  <si>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</si>
  <si>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</si>
  <si>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</si>
  <si>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</si>
  <si>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</si>
  <si>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</si>
  <si>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</si>
  <si>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</si>
  <si>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</si>
  <si>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</si>
  <si>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</si>
  <si>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</si>
  <si>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</si>
  <si>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</si>
  <si>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</si>
  <si>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</si>
  <si>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</si>
  <si>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</si>
  <si>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</si>
  <si>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</si>
  <si>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</si>
  <si>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</si>
  <si>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</si>
  <si>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</si>
  <si>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</si>
  <si>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</si>
  <si>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</si>
  <si>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</si>
  <si>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</si>
  <si>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</si>
  <si>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</si>
  <si>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</si>
  <si>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</si>
  <si>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</si>
  <si>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</si>
  <si>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</si>
  <si>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</si>
  <si>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</si>
  <si>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</si>
  <si>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</si>
  <si>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</si>
  <si>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</si>
  <si>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</si>
  <si>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</si>
  <si>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</si>
  <si>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</si>
  <si>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</si>
  <si>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</si>
  <si>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</si>
  <si>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</si>
  <si>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</si>
  <si>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</si>
  <si>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</si>
  <si>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</si>
  <si>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</si>
  <si>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</si>
  <si>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</si>
  <si>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</si>
  <si>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</si>
  <si>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</si>
  <si>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</si>
  <si>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</si>
  <si>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</si>
  <si>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</si>
  <si>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</si>
  <si>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</si>
  <si>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</si>
  <si>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</si>
  <si>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</si>
  <si>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</si>
  <si>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</si>
  <si>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</si>
  <si>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</si>
  <si>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</si>
  <si>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</si>
  <si>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</si>
  <si>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</si>
  <si>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</si>
  <si>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</si>
  <si>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</si>
  <si>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</si>
  <si>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</si>
  <si>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</si>
  <si>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</si>
  <si>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</si>
  <si>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</si>
  <si>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</si>
  <si>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</si>
  <si>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</si>
  <si>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</si>
  <si>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</si>
  <si>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</si>
  <si>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</si>
  <si>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</si>
  <si>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</si>
  <si>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</si>
  <si>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</si>
  <si>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</si>
  <si>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</si>
  <si>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</si>
  <si>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</si>
  <si>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</si>
  <si>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</si>
  <si>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</si>
  <si>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</si>
  <si>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</si>
  <si>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</si>
  <si>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</si>
  <si>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</si>
  <si>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</si>
  <si>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</si>
  <si>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</si>
  <si>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</si>
  <si>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</si>
  <si>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</si>
  <si>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</si>
  <si>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</si>
  <si>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</si>
  <si>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</si>
  <si>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</si>
  <si>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</si>
  <si>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</si>
  <si>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</si>
  <si>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</si>
  <si>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</si>
  <si>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</si>
  <si>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</si>
  <si>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</si>
  <si>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</si>
  <si>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</si>
  <si>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</si>
  <si>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</si>
  <si>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</si>
  <si>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</si>
  <si>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</si>
  <si>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</si>
  <si>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</si>
  <si>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</si>
  <si>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</si>
  <si>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</si>
  <si>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</si>
  <si>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</si>
  <si>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</si>
  <si>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</si>
  <si>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</si>
  <si>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</si>
  <si>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</si>
  <si>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</si>
  <si>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</si>
  <si>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</si>
  <si>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</si>
  <si>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</si>
  <si>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</si>
  <si>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</si>
  <si>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</si>
  <si>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</si>
  <si>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</si>
  <si>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</si>
  <si>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</si>
  <si>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</si>
  <si>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</si>
  <si>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</si>
  <si>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</si>
  <si>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</si>
  <si>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</si>
  <si>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</si>
  <si>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</si>
  <si>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</si>
  <si>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</si>
  <si>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</si>
  <si>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</si>
  <si>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</si>
  <si>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</si>
  <si>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</si>
  <si>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</si>
  <si>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</si>
  <si>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</si>
  <si>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</si>
  <si>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</si>
  <si>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</si>
  <si>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</si>
  <si>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</si>
  <si>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</si>
  <si>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</si>
  <si>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</si>
  <si>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</si>
  <si>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</si>
  <si>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</si>
  <si>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</si>
  <si>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</si>
  <si>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</si>
  <si>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</si>
  <si>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</si>
  <si>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</si>
  <si>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</si>
  <si>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</si>
  <si>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</si>
  <si>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</si>
  <si>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</si>
  <si>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</si>
  <si>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</si>
  <si>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</si>
  <si>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</si>
  <si>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</si>
  <si>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</si>
  <si>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</si>
  <si>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</si>
  <si>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</si>
  <si>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</si>
  <si>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</si>
  <si>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</si>
  <si>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</si>
  <si>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</si>
  <si>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</si>
  <si>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</si>
  <si>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</si>
  <si>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</si>
  <si>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</si>
  <si>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</si>
  <si>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</si>
  <si>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</si>
  <si>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</si>
  <si>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</si>
  <si>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</si>
  <si>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</si>
  <si>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</si>
  <si>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</si>
  <si>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</si>
  <si>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</si>
  <si>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</si>
  <si>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</si>
  <si>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</si>
  <si>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</si>
  <si>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</si>
  <si>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</si>
  <si>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</si>
  <si>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</si>
  <si>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</si>
  <si>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</si>
  <si>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</si>
  <si>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</si>
  <si>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</si>
  <si>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</si>
  <si>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</si>
  <si>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</si>
  <si>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</si>
  <si>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</si>
  <si>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</si>
  <si>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</si>
  <si>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</si>
  <si>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</si>
  <si>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</si>
  <si>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</si>
  <si>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</si>
  <si>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</si>
  <si>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</si>
  <si>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</si>
  <si>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</si>
  <si>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</si>
  <si>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</si>
  <si>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</si>
  <si>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</si>
  <si>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</si>
  <si>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</si>
  <si>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</si>
  <si>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</si>
  <si>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</si>
  <si>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</si>
  <si>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</si>
  <si>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</si>
  <si>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</si>
  <si>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</si>
  <si>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</si>
  <si>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</si>
  <si>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</si>
  <si>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</si>
  <si>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</si>
  <si>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</si>
  <si>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</si>
  <si>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</si>
  <si>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</si>
  <si>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</si>
  <si>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</si>
  <si>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</si>
  <si>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</si>
  <si>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</si>
  <si>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</si>
  <si>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</si>
  <si>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</si>
  <si>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</si>
  <si>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</si>
  <si>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</si>
  <si>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</si>
  <si>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</si>
  <si>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</si>
  <si>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</si>
  <si>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</si>
  <si>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</si>
  <si>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</si>
  <si>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</si>
  <si>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</si>
  <si>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</si>
  <si>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</si>
  <si>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</si>
  <si>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</si>
  <si>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</si>
  <si>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</si>
  <si>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</si>
  <si>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</si>
  <si>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</si>
  <si>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</si>
  <si>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</si>
  <si>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</si>
  <si>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</si>
  <si>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</si>
  <si>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</si>
  <si>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</si>
  <si>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</si>
  <si>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</si>
  <si>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</si>
  <si>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</si>
  <si>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</si>
  <si>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</si>
  <si>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</si>
  <si>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</si>
  <si>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</si>
  <si>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</si>
  <si>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</si>
  <si>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</si>
  <si>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</si>
  <si>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</si>
  <si>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</si>
  <si>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</si>
  <si>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</si>
  <si>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</si>
  <si>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</si>
  <si>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</si>
  <si>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</si>
  <si>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</si>
  <si>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</si>
  <si>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</si>
  <si>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</si>
  <si>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</si>
  <si>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</si>
  <si>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</si>
  <si>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</si>
  <si>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</si>
  <si>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</si>
  <si>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</si>
  <si>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</si>
  <si>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</si>
  <si>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</si>
  <si>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</si>
  <si>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</si>
  <si>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</si>
  <si>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</si>
  <si>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</si>
  <si>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</si>
  <si>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</si>
  <si>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</si>
  <si>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</si>
  <si>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</si>
  <si>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</si>
  <si>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</si>
  <si>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</si>
  <si>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</si>
  <si>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</si>
  <si>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</si>
  <si>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</si>
  <si>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</si>
  <si>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</si>
  <si>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</si>
  <si>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</si>
  <si>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</si>
  <si>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</si>
  <si>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</si>
  <si>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</si>
  <si>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</si>
  <si>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</si>
  <si>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</si>
  <si>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</si>
  <si>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</si>
  <si>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</si>
  <si>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</si>
  <si>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</si>
  <si>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</si>
  <si>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</si>
  <si>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</si>
  <si>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</si>
  <si>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</si>
  <si>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</si>
  <si>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</si>
  <si>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</si>
  <si>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</si>
  <si>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</si>
  <si>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</si>
  <si>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</si>
  <si>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</si>
  <si>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</si>
  <si>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</si>
  <si>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</si>
  <si>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</si>
  <si>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</si>
  <si>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</si>
  <si>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</si>
  <si>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</si>
  <si>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</si>
  <si>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</si>
  <si>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</si>
  <si>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</si>
  <si>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</si>
  <si>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</si>
  <si>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</si>
  <si>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</si>
  <si>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</si>
  <si>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</si>
  <si>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</si>
  <si>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</si>
  <si>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</si>
  <si>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</si>
  <si>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</si>
  <si>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</si>
  <si>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</si>
  <si>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</si>
  <si>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</si>
  <si>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</si>
  <si>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</si>
  <si>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</si>
  <si>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</si>
  <si>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</si>
  <si>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</si>
  <si>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</si>
  <si>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</si>
  <si>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</si>
  <si>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</si>
  <si>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</si>
  <si>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</si>
  <si>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</si>
  <si>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</si>
  <si>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</si>
  <si>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</si>
  <si>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</si>
  <si>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</si>
  <si>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</si>
  <si>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</si>
  <si>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</si>
  <si>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</si>
  <si>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</si>
  <si>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</si>
  <si>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</si>
  <si>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</si>
  <si>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</si>
  <si>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</si>
  <si>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</si>
  <si>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</si>
  <si>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</si>
  <si>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</si>
  <si>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</si>
  <si>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</si>
  <si>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</si>
  <si>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</si>
  <si>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</si>
  <si>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</si>
  <si>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</si>
  <si>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</si>
  <si>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</si>
  <si>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</si>
  <si>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</si>
  <si>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</si>
  <si>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</si>
  <si>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</si>
  <si>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</si>
  <si>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</si>
  <si>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</si>
  <si>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</si>
  <si>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</si>
  <si>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</si>
  <si>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</si>
  <si>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</si>
  <si>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</si>
  <si>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</si>
  <si>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</si>
  <si>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</si>
  <si>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</si>
  <si>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</si>
  <si>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</si>
  <si>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</si>
  <si>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</si>
  <si>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</si>
  <si>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</si>
  <si>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</si>
  <si>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</si>
  <si>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</si>
  <si>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</si>
  <si>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</si>
  <si>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</si>
  <si>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</si>
  <si>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</si>
  <si>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</si>
  <si>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</si>
  <si>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</si>
  <si>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</si>
  <si>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</si>
  <si>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</si>
  <si>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</si>
  <si>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</si>
  <si>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</si>
  <si>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</si>
  <si>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</si>
  <si>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</si>
  <si>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</si>
  <si>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</si>
  <si>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</si>
  <si>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</si>
  <si>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</si>
  <si>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</si>
  <si>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</si>
  <si>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</si>
  <si>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</si>
  <si>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</si>
  <si>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</si>
  <si>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</si>
  <si>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</si>
  <si>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</si>
  <si>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</si>
  <si>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</si>
  <si>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</si>
  <si>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</si>
  <si>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</si>
  <si>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</si>
  <si>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</si>
  <si>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</si>
  <si>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</si>
  <si>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</si>
  <si>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</si>
  <si>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</si>
  <si>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</si>
  <si>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</si>
  <si>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</si>
  <si>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</si>
  <si>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</si>
  <si>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</si>
  <si>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</si>
  <si>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</si>
  <si>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</si>
  <si>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</si>
  <si>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</si>
  <si>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</si>
  <si>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</si>
  <si>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</si>
  <si>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</si>
  <si>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</si>
  <si>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</si>
  <si>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</si>
  <si>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</si>
  <si>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</si>
  <si>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</si>
  <si>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</si>
  <si>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</si>
  <si>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</si>
  <si>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</si>
  <si>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</si>
  <si>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</si>
  <si>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</si>
  <si>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</si>
  <si>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</si>
  <si>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</si>
  <si>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</si>
  <si>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</si>
  <si>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</si>
  <si>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</si>
  <si>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</si>
  <si>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</si>
  <si>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</si>
  <si>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</si>
  <si>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</si>
  <si>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</si>
  <si>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</si>
  <si>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</si>
  <si>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</si>
  <si>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</si>
  <si>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</si>
  <si>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</si>
  <si>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</si>
  <si>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</si>
  <si>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</si>
  <si>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</si>
  <si>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</si>
  <si>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</si>
  <si>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</si>
  <si>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</si>
  <si>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</si>
  <si>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</si>
  <si>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</si>
  <si>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</si>
  <si>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</si>
  <si>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</si>
  <si>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</si>
  <si>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</si>
  <si>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</si>
  <si>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</si>
  <si>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</si>
  <si>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</si>
  <si>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</si>
  <si>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</si>
  <si>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</si>
  <si>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</si>
  <si>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</si>
  <si>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</si>
  <si>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</si>
  <si>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</si>
  <si>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</si>
  <si>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</si>
  <si>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</si>
  <si>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</si>
  <si>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</si>
  <si>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</si>
  <si>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</si>
  <si>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</si>
  <si>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</si>
  <si>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</si>
  <si>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</si>
  <si>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</si>
  <si>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</si>
  <si>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</si>
  <si>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</si>
  <si>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</si>
  <si>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</si>
  <si>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</si>
  <si>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</si>
  <si>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</si>
  <si>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</si>
  <si>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</si>
  <si>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</si>
  <si>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</si>
  <si>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</si>
  <si>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</si>
  <si>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</si>
  <si>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</si>
  <si>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</si>
  <si>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</si>
  <si>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</si>
  <si>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</si>
  <si>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</si>
  <si>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</si>
  <si>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</si>
  <si>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</si>
  <si>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</si>
  <si>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</si>
  <si>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</si>
  <si>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</si>
  <si>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</si>
  <si>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</si>
  <si>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</si>
  <si>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</si>
  <si>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</si>
  <si>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</si>
  <si>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</si>
  <si>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</si>
  <si>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</si>
  <si>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</si>
  <si>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</si>
  <si>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</si>
  <si>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</si>
  <si>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</si>
  <si>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</si>
  <si>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</si>
  <si>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</si>
  <si>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</si>
  <si>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</si>
  <si>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</si>
  <si>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</si>
  <si>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</si>
  <si>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</si>
  <si>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</si>
  <si>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</si>
  <si>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</si>
  <si>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</si>
  <si>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</si>
  <si>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</si>
  <si>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</si>
  <si>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</si>
  <si>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</si>
  <si>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</si>
  <si>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</si>
  <si>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</si>
  <si>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</si>
  <si>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</si>
  <si>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</si>
  <si>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</si>
  <si>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</si>
  <si>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</si>
  <si>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</si>
  <si>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</si>
  <si>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</si>
  <si>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</si>
  <si>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</si>
  <si>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</si>
  <si>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</si>
  <si>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</si>
  <si>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</si>
  <si>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</si>
  <si>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</si>
  <si>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</si>
  <si>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</si>
  <si>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</si>
  <si>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</si>
  <si>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</si>
  <si>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</si>
  <si>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</si>
  <si>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</si>
  <si>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</si>
  <si>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</si>
  <si>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</si>
  <si>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</si>
  <si>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</si>
  <si>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</si>
  <si>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</si>
  <si>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</si>
  <si>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</si>
  <si>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</si>
  <si>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</si>
  <si>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</si>
  <si>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</si>
  <si>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</si>
  <si>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</si>
  <si>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</si>
  <si>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</si>
  <si>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</si>
  <si>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</si>
  <si>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</si>
  <si>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</si>
  <si>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</si>
  <si>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</si>
  <si>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</si>
  <si>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</si>
  <si>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</si>
  <si>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</si>
  <si>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</si>
  <si>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</si>
  <si>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</si>
  <si>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</si>
  <si>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</si>
  <si>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</si>
  <si>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</si>
  <si>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</si>
  <si>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</si>
  <si>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</si>
  <si>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</si>
  <si>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</si>
  <si>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</si>
  <si>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</si>
  <si>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</si>
  <si>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</si>
  <si>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</si>
  <si>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</si>
  <si>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</si>
  <si>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</si>
  <si>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</si>
  <si>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</si>
  <si>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</si>
  <si>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</si>
  <si>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</si>
  <si>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</si>
  <si>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</si>
  <si>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</si>
  <si>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</si>
  <si>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</si>
  <si>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</si>
  <si>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</si>
  <si>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</si>
  <si>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</si>
  <si>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</si>
  <si>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</si>
  <si>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</si>
  <si>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</si>
  <si>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</si>
  <si>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</si>
  <si>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</si>
  <si>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</si>
  <si>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</si>
  <si>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</si>
  <si>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</si>
  <si>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</si>
  <si>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</si>
  <si>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</si>
  <si>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</si>
  <si>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</si>
  <si>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</si>
  <si>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</si>
  <si>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</si>
  <si>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</si>
  <si>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</si>
  <si>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</si>
  <si>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</si>
  <si>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</si>
  <si>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</si>
  <si>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</si>
  <si>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</si>
  <si>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</si>
  <si>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</si>
  <si>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</si>
  <si>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</si>
  <si>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</si>
  <si>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</si>
  <si>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</si>
  <si>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</si>
  <si>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</si>
  <si>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</si>
  <si>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</si>
  <si>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</si>
  <si>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</si>
  <si>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</si>
  <si>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</si>
  <si>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</si>
  <si>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</si>
  <si>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</si>
  <si>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</si>
  <si>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</si>
  <si>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</si>
  <si>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</si>
  <si>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</si>
  <si>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</si>
  <si>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</si>
  <si>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</si>
  <si>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</si>
  <si>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</si>
  <si>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</si>
  <si>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</si>
  <si>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</si>
  <si>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</si>
  <si>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</si>
  <si>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</si>
  <si>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</si>
  <si>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</si>
  <si>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</si>
  <si>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</si>
  <si>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</si>
  <si>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</si>
  <si>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</si>
  <si>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</si>
  <si>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</si>
  <si>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</si>
  <si>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</si>
  <si>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</si>
  <si>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</si>
  <si>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</si>
  <si>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</si>
  <si>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</si>
  <si>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</si>
  <si>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</si>
  <si>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</si>
  <si>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</si>
  <si>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</si>
  <si>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</si>
  <si>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</si>
  <si>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</si>
  <si>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</si>
  <si>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</si>
  <si>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</si>
  <si>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</si>
  <si>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</si>
  <si>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</si>
  <si>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</si>
  <si>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</si>
  <si>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</si>
  <si>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</si>
  <si>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</si>
  <si>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</si>
  <si>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</si>
  <si>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</si>
  <si>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</si>
  <si>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</si>
  <si>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</si>
  <si>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</si>
  <si>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</si>
  <si>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</si>
  <si>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</si>
  <si>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</si>
  <si>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</si>
  <si>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</si>
  <si>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</si>
  <si>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</si>
  <si>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</si>
  <si>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</si>
  <si>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</si>
  <si>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</si>
  <si>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</si>
  <si>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</si>
  <si>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</si>
  <si>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</si>
  <si>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</si>
  <si>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</si>
  <si>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</si>
  <si>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</si>
  <si>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</si>
  <si>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</si>
  <si>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</si>
  <si>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</si>
  <si>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</si>
  <si>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</si>
  <si>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</si>
  <si>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</si>
  <si>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</si>
  <si>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</si>
  <si>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</si>
  <si>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</si>
  <si>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</si>
  <si>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</si>
  <si>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</si>
  <si>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</si>
  <si>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</si>
  <si>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</si>
  <si>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</si>
  <si>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</si>
  <si>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</si>
  <si>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</si>
  <si>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</si>
  <si>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</si>
  <si>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</si>
  <si>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</si>
  <si>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</si>
  <si>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</si>
  <si>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</si>
  <si>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</si>
  <si>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</si>
  <si>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</si>
  <si>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</si>
  <si>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</si>
  <si>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</si>
  <si>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</si>
  <si>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</si>
  <si>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</si>
  <si>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</si>
  <si>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</si>
  <si>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</si>
  <si>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</si>
  <si>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</si>
  <si>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</si>
  <si>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</si>
  <si>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</si>
  <si>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</si>
  <si>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</si>
  <si>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</si>
  <si>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</si>
  <si>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</si>
  <si>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</si>
  <si>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</si>
  <si>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</si>
  <si>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</si>
  <si>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</si>
  <si>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</si>
  <si>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</si>
  <si>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</si>
  <si>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</si>
  <si>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</si>
  <si>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</si>
  <si>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</si>
  <si>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</si>
  <si>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</si>
  <si>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</si>
  <si>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</si>
  <si>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</si>
  <si>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</si>
  <si>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</si>
  <si>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</si>
  <si>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</si>
  <si>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</si>
  <si>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</si>
  <si>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</si>
  <si>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</si>
  <si>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</si>
  <si>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</si>
  <si>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</si>
  <si>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</si>
  <si>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</si>
  <si>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</si>
  <si>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</si>
  <si>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</si>
  <si>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</si>
  <si>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</si>
  <si>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</si>
  <si>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</si>
  <si>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</si>
  <si>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</si>
  <si>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</si>
  <si>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</si>
  <si>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</si>
  <si>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</si>
  <si>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</si>
  <si>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</si>
  <si>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</si>
  <si>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</si>
  <si>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</si>
  <si>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</si>
  <si>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</si>
  <si>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</si>
  <si>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</si>
  <si>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</si>
  <si>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</si>
  <si>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</si>
  <si>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</si>
  <si>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</si>
  <si>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</si>
  <si>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</si>
  <si>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</si>
  <si>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</si>
  <si>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</si>
  <si>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</si>
  <si>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</si>
  <si>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</si>
  <si>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</si>
  <si>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</si>
  <si>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</si>
  <si>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</si>
  <si>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</si>
  <si>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</si>
  <si>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</si>
  <si>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</si>
  <si>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</si>
  <si>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</si>
  <si>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</si>
  <si>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</si>
  <si>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</si>
  <si>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</si>
  <si>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</si>
  <si>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</si>
  <si>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</si>
  <si>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</si>
  <si>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</si>
  <si>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</si>
  <si>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</si>
  <si>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</si>
  <si>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</si>
  <si>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</si>
  <si>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</si>
  <si>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</si>
  <si>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</si>
  <si>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</si>
  <si>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</si>
  <si>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</si>
  <si>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</si>
  <si>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</si>
  <si>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</si>
  <si>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</si>
  <si>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</si>
  <si>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</si>
  <si>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</si>
  <si>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</si>
  <si>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</si>
  <si>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</si>
  <si>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</si>
  <si>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</si>
  <si>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</si>
  <si>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</si>
  <si>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</si>
  <si>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</si>
  <si>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</si>
  <si>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</si>
  <si>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</si>
  <si>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</si>
  <si>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</si>
  <si>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</si>
  <si>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</si>
  <si>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</si>
  <si>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</si>
  <si>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</si>
  <si>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</si>
  <si>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</si>
  <si>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</si>
  <si>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</si>
  <si>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</si>
  <si>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</si>
  <si>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</si>
  <si>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</si>
  <si>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</si>
  <si>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</si>
  <si>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</si>
  <si>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</si>
  <si>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</si>
  <si>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</si>
  <si>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</si>
  <si>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</si>
  <si>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</si>
  <si>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</si>
  <si>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</si>
  <si>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</si>
  <si>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</si>
  <si>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</si>
  <si>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</si>
  <si>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</si>
  <si>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</si>
  <si>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</si>
  <si>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</si>
  <si>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</si>
  <si>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</si>
  <si>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</si>
  <si>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</si>
  <si>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</si>
  <si>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</si>
  <si>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</si>
  <si>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</si>
  <si>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</si>
  <si>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</si>
  <si>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</si>
  <si>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</si>
  <si>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</si>
  <si>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</si>
  <si>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</si>
  <si>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</si>
  <si>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</si>
  <si>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</si>
  <si>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</si>
  <si>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</si>
  <si>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</si>
  <si>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</si>
  <si>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</si>
  <si>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</si>
  <si>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</si>
  <si>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</si>
  <si>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</si>
  <si>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</si>
  <si>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</si>
  <si>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</si>
  <si>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</si>
  <si>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</si>
  <si>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</si>
  <si>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</si>
  <si>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</si>
  <si>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</si>
  <si>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</si>
  <si>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</si>
  <si>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</si>
  <si>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</si>
  <si>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</si>
  <si>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</si>
  <si>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</si>
  <si>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</si>
  <si>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</si>
  <si>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</si>
  <si>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</si>
  <si>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</si>
  <si>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</si>
  <si>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</si>
  <si>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</si>
  <si>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</si>
  <si>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</si>
  <si>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</si>
  <si>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</si>
  <si>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</si>
  <si>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</si>
  <si>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</si>
  <si>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</si>
  <si>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</si>
  <si>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</si>
  <si>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</si>
  <si>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</si>
  <si>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</si>
  <si>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</si>
  <si>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</si>
  <si>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</si>
  <si>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</si>
  <si>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</si>
  <si>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</si>
  <si>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</si>
  <si>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</si>
  <si>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</si>
  <si>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</si>
  <si>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</si>
  <si>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</si>
  <si>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</si>
  <si>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</si>
  <si>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</si>
  <si>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</si>
  <si>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</si>
  <si>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</si>
  <si>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</si>
  <si>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</si>
  <si>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</si>
  <si>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</si>
  <si>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</si>
  <si>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</si>
  <si>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</si>
  <si>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</si>
  <si>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</si>
  <si>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</si>
  <si>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</si>
  <si>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</si>
  <si>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</si>
  <si>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</si>
  <si>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</si>
  <si>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</si>
  <si>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</si>
  <si>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</si>
  <si>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</si>
  <si>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</si>
  <si>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</si>
  <si>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</si>
  <si>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</si>
  <si>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</si>
  <si>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</si>
  <si>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</si>
  <si>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</si>
  <si>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</si>
  <si>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</si>
  <si>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</si>
  <si>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</si>
  <si>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</si>
  <si>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</si>
  <si>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</si>
  <si>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</si>
  <si>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</si>
  <si>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</si>
  <si>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</si>
  <si>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</si>
  <si>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</si>
  <si>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</si>
  <si>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</si>
  <si>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</si>
  <si>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</si>
  <si>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</si>
  <si>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</si>
  <si>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</si>
  <si>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</si>
  <si>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</si>
  <si>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</si>
  <si>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</si>
  <si>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</si>
  <si>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</si>
  <si>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</si>
  <si>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</si>
  <si>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</si>
  <si>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</si>
  <si>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</si>
  <si>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</si>
  <si>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</si>
  <si>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</si>
  <si>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</si>
  <si>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</si>
  <si>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</si>
  <si>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</si>
  <si>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</si>
  <si>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</si>
  <si>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</si>
  <si>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</si>
  <si>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</si>
  <si>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</si>
  <si>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</si>
  <si>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</si>
  <si>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</si>
  <si>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</si>
  <si>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</si>
  <si>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</si>
  <si>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</si>
  <si>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</si>
  <si>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</si>
  <si>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</si>
  <si>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</si>
  <si>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</si>
  <si>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</si>
  <si>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</si>
  <si>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</si>
  <si>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</si>
  <si>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</si>
  <si>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</si>
  <si>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</si>
  <si>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</si>
  <si>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</si>
  <si>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</si>
  <si>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</si>
  <si>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</si>
  <si>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</si>
  <si>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</si>
  <si>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</si>
  <si>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</si>
  <si>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</si>
  <si>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</si>
  <si>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</si>
  <si>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</si>
  <si>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</si>
  <si>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</si>
  <si>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</si>
  <si>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</si>
  <si>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</si>
  <si>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</si>
  <si>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</si>
  <si>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</si>
  <si>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</si>
  <si>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</si>
  <si>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</si>
  <si>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</si>
  <si>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</si>
  <si>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</si>
  <si>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</si>
  <si>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</si>
  <si>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</si>
  <si>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</si>
  <si>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</si>
  <si>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</si>
  <si>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</si>
  <si>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</si>
  <si>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</si>
  <si>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</si>
  <si>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</si>
  <si>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</si>
  <si>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</si>
  <si>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</si>
  <si>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</si>
  <si>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</si>
  <si>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</si>
  <si>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</si>
  <si>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</si>
  <si>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</si>
  <si>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</si>
  <si>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</si>
  <si>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</si>
  <si>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</si>
  <si>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</si>
  <si>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</si>
  <si>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</si>
  <si>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</si>
  <si>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</si>
  <si>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</si>
  <si>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</si>
  <si>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</si>
  <si>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</si>
  <si>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</si>
  <si>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</si>
  <si>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</si>
  <si>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</si>
  <si>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</si>
  <si>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</si>
  <si>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</si>
  <si>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</si>
  <si>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</si>
  <si>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</si>
  <si>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</si>
  <si>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</si>
  <si>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</si>
  <si>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</si>
  <si>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</si>
  <si>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</si>
  <si>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</si>
  <si>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</si>
  <si>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</si>
  <si>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</si>
  <si>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</si>
  <si>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</si>
  <si>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</si>
  <si>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</si>
  <si>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</si>
  <si>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</si>
  <si>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</si>
  <si>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</si>
  <si>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</si>
  <si>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</si>
  <si>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</si>
  <si>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</si>
  <si>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</si>
  <si>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</si>
  <si>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</si>
  <si>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</si>
  <si>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</si>
  <si>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</si>
  <si>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</si>
  <si>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</si>
  <si>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</si>
  <si>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</si>
  <si>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</si>
  <si>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</si>
  <si>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</si>
  <si>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</si>
  <si>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</si>
  <si>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</si>
  <si>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</si>
  <si>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</si>
  <si>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</si>
  <si>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</si>
  <si>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</si>
  <si>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</si>
  <si>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</si>
  <si>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</si>
  <si>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</si>
  <si>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</si>
  <si>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</si>
  <si>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</si>
  <si>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</si>
  <si>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</si>
  <si>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</si>
  <si>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</si>
  <si>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</si>
  <si>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</si>
  <si>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</si>
  <si>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</si>
  <si>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</si>
  <si>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</si>
  <si>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</si>
  <si>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</si>
  <si>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</si>
  <si>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</si>
  <si>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</si>
  <si>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</si>
  <si>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</si>
  <si>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</si>
  <si>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</si>
  <si>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</si>
  <si>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</si>
  <si>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</si>
  <si>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</si>
  <si>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</si>
  <si>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</si>
  <si>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</si>
  <si>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</si>
  <si>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</si>
  <si>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</si>
  <si>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</si>
  <si>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</si>
  <si>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</si>
  <si>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</si>
  <si>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</si>
  <si>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</si>
  <si>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</si>
  <si>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</si>
  <si>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</si>
  <si>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</si>
  <si>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</si>
  <si>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</si>
  <si>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</si>
  <si>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</si>
  <si>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</si>
  <si>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</si>
  <si>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</si>
  <si>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</si>
  <si>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</si>
  <si>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</si>
  <si>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</si>
  <si>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</si>
  <si>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</si>
  <si>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</si>
  <si>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</si>
  <si>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</si>
  <si>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</si>
  <si>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</si>
  <si>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</si>
  <si>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</si>
  <si>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</si>
  <si>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</si>
  <si>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</si>
  <si>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</si>
  <si>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</si>
  <si>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</si>
  <si>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</si>
  <si>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</si>
  <si>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</si>
  <si>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</si>
  <si>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</si>
  <si>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</si>
  <si>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</si>
  <si>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</si>
  <si>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</si>
  <si>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</si>
  <si>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</si>
  <si>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</si>
  <si>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</si>
  <si>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</si>
  <si>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</si>
  <si>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</si>
  <si>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</si>
  <si>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</si>
  <si>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</si>
  <si>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</si>
  <si>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</si>
  <si>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</si>
  <si>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</si>
  <si>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</si>
  <si>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</si>
  <si>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</si>
  <si>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</si>
  <si>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</si>
  <si>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</si>
  <si>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</si>
  <si>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</si>
  <si>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</si>
  <si>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</si>
  <si>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</si>
  <si>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</si>
  <si>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</si>
  <si>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</si>
  <si>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</si>
  <si>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</si>
  <si>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</si>
  <si>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</si>
  <si>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</si>
  <si>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</si>
  <si>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</si>
  <si>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</si>
  <si>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</si>
  <si>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</si>
  <si>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</si>
  <si>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</si>
  <si>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</si>
  <si>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</si>
  <si>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</si>
  <si>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</si>
  <si>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</si>
  <si>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</si>
  <si>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</si>
  <si>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</si>
  <si>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</si>
  <si>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</si>
  <si>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</si>
  <si>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</si>
  <si>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</si>
  <si>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</si>
  <si>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</si>
  <si>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</si>
  <si>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</si>
  <si>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</si>
  <si>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</si>
  <si>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</si>
  <si>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</si>
  <si>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</si>
  <si>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</si>
  <si>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</si>
  <si>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</si>
  <si>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</si>
  <si>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</si>
  <si>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</si>
  <si>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</si>
  <si>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</si>
  <si>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</si>
  <si>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</si>
  <si>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</si>
  <si>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</si>
  <si>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</si>
  <si>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</si>
  <si>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</si>
  <si>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</si>
  <si>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</si>
  <si>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</si>
  <si>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</si>
  <si>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</si>
  <si>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</si>
  <si>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</si>
  <si>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</si>
  <si>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</si>
  <si>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</si>
  <si>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</si>
  <si>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</si>
  <si>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</si>
  <si>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</si>
  <si>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</si>
  <si>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</si>
  <si>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</si>
  <si>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</si>
  <si>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</si>
  <si>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</si>
  <si>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</si>
  <si>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</si>
  <si>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</si>
  <si>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</si>
  <si>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</si>
  <si>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</si>
  <si>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</si>
  <si>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</si>
  <si>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</si>
  <si>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</si>
  <si>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</si>
  <si>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</si>
  <si>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</si>
  <si>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</si>
  <si>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</si>
  <si>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</si>
  <si>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</si>
  <si>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</si>
  <si>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</si>
  <si>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</si>
  <si>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</si>
  <si>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</si>
  <si>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</si>
  <si>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</si>
  <si>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</si>
  <si>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</si>
  <si>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</si>
  <si>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</si>
  <si>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</si>
  <si>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</si>
  <si>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</si>
  <si>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</si>
  <si>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</si>
  <si>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</si>
  <si>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</si>
  <si>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</si>
  <si>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</si>
  <si>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</si>
  <si>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</si>
  <si>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</si>
  <si>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</si>
  <si>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</si>
  <si>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</si>
  <si>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</si>
  <si>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</si>
  <si>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</si>
  <si>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</si>
  <si>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</si>
  <si>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</si>
  <si>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</si>
  <si>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</si>
  <si>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</si>
  <si>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</si>
  <si>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</si>
  <si>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</si>
  <si>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</si>
  <si>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</si>
  <si>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</si>
  <si>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</si>
  <si>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</si>
  <si>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</si>
  <si>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</si>
  <si>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</si>
  <si>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</si>
  <si>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</si>
  <si>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</si>
  <si>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</si>
  <si>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</si>
  <si>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</si>
  <si>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</si>
  <si>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</si>
  <si>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</si>
  <si>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</si>
  <si>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</si>
  <si>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</si>
  <si>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</si>
  <si>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</si>
  <si>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</si>
  <si>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</si>
  <si>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</si>
  <si>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</si>
  <si>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</si>
  <si>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</si>
  <si>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</si>
  <si>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</si>
  <si>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</si>
  <si>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</si>
  <si>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</si>
  <si>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</si>
  <si>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</si>
  <si>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</si>
  <si>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</si>
  <si>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</si>
  <si>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</si>
  <si>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</si>
  <si>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</si>
  <si>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</si>
  <si>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</si>
  <si>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</si>
  <si>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</si>
  <si>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</si>
  <si>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</si>
  <si>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</si>
  <si>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</si>
  <si>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</si>
  <si>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</si>
  <si>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</si>
  <si>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</si>
  <si>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</si>
  <si>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</si>
  <si>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</si>
  <si>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</si>
  <si>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</si>
  <si>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</si>
  <si>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</si>
  <si>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</si>
  <si>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</si>
  <si>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</si>
  <si>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</si>
  <si>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</si>
  <si>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</si>
  <si>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</si>
  <si>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</si>
  <si>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</si>
  <si>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</si>
  <si>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</si>
  <si>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</si>
  <si>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</si>
  <si>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</si>
  <si>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</si>
  <si>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</si>
  <si>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</si>
  <si>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</si>
  <si>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</si>
  <si>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</si>
  <si>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</si>
  <si>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</si>
  <si>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</si>
  <si>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</si>
  <si>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</si>
  <si>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</si>
  <si>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</si>
  <si>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</si>
  <si>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</si>
  <si>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</si>
  <si>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</si>
  <si>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</si>
  <si>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</si>
  <si>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</si>
  <si>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</si>
  <si>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</si>
  <si>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</si>
  <si>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</si>
  <si>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</si>
  <si>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</si>
  <si>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</si>
  <si>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</si>
  <si>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</si>
  <si>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</si>
  <si>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</si>
  <si>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</si>
  <si>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</si>
  <si>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</si>
  <si>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</si>
  <si>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</si>
  <si>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</si>
  <si>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</si>
  <si>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</si>
  <si>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</si>
  <si>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</si>
  <si>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</si>
  <si>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</si>
  <si>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</si>
  <si>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</si>
  <si>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</si>
  <si>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</si>
  <si>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</si>
  <si>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</si>
  <si>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</si>
  <si>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</si>
  <si>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</si>
  <si>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</si>
  <si>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</si>
  <si>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</si>
  <si>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</si>
  <si>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</si>
  <si>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</si>
  <si>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</si>
  <si>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</si>
  <si>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</si>
  <si>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</si>
  <si>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</si>
  <si>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</si>
  <si>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</si>
  <si>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</si>
  <si>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</si>
  <si>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</si>
  <si>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</si>
  <si>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</si>
  <si>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</si>
  <si>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</si>
  <si>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</si>
  <si>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</si>
  <si>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</si>
  <si>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</si>
  <si>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</si>
  <si>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</si>
  <si>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</si>
  <si>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</si>
  <si>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</si>
  <si>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</si>
  <si>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</si>
  <si>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</si>
  <si>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</si>
  <si>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</si>
  <si>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</si>
  <si>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</si>
  <si>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</si>
  <si>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</si>
  <si>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</si>
  <si>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</si>
  <si>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</si>
  <si>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</si>
  <si>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</si>
  <si>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</si>
  <si>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</si>
  <si>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</si>
  <si>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</si>
  <si>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</si>
  <si>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</si>
  <si>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</si>
  <si>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</si>
  <si>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</si>
  <si>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</si>
  <si>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</si>
  <si>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</si>
  <si>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</si>
  <si>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PCM-20251101-00000353</t>
  </si>
  <si>
    <t>Restored by PG</t>
  </si>
  <si>
    <t>PCM-20251101-00000439</t>
  </si>
  <si>
    <t>riy0289</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</si>
  <si>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</si>
  <si>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</si>
  <si>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</si>
  <si>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</si>
  <si>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</si>
  <si>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</si>
  <si>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</si>
  <si>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</si>
  <si>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</si>
  <si>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</si>
  <si>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</si>
  <si>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75 min </t>
  </si>
  <si>
    <t>TT-20251101-00351 // NA</t>
  </si>
  <si>
    <t xml:space="preserve">ETA 10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</si>
</sst>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8" totalsRowShown="0" headerRowDxfId="157" dataDxfId="156" headerRowBorderDxfId="154" tableBorderDxfId="155" totalsRowBorderDxfId="153">
  <autoFilter ref="A1:CJ15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299.544908217591</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33"/>
      <c r="E3" s="134"/>
      <c r="F3" s="135"/>
      <c r="G3" s="136">
        <f ca="1">IFERROR(NOW()-F3,"")</f>
        <v>45962.493334143517</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45962.493334143517</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45962.493334143517</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45962.493334143517</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45962.493334143517</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45962.493334143517</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45962.493334143517</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45962.493334143517</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45962.493334143517</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45962.493334143517</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45962.493334143517</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45962.493334143517</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45962.493334143517</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45962.493334143517</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45962.493334143517</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45962.493334143517</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45962.493334143517</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45962.493334143517</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45962.493334143517</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45962.493334143517</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45962.493334143517</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45962.493334143517</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45962.493334143517</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45962.493334143517</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45962.493334143517</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45962.493334143517</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45962.493334143517</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45962.493334143517</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45962.493334143517</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45962.493334143517</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45962.493334143517</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45962.493334143517</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45962.493334143517</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45962.493334143517</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45962.493334143517</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45962.493334143517</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45962.493334143517</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45962.493334143517</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45962.493334143517</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45962.493334143517</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45962.493334143517</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45962.493334143517</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45962.493334143517</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45962.493334143517</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45962.493334143517</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45962.493334143517</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45962.493334143517</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45962.493334143517</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45962.493334143517</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45962.493334143517</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45962.493334143517</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45962.493334143517</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45962.493334143517</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45962.493334143517</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45962.493334143517</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45962.493334143517</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45962.493334143517</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45962.493334143517</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45962.493334143517</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45962.493334143517</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45962.493334143517</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45962.493334143517</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45962.493334143517</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45962.493334143517</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45962.493334143517</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45962.493334143517</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45962.493334143517</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45962.493334143517</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45962.493334143517</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45962.493334143517</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45962.493334143517</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45962.493334143517</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45962.493334143517</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45962.493334143517</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45962.493334143517</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45962.493334143517</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45962.493334143517</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45962.493334143517</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45962.493334143517</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45962.493334143517</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45962.493334143517</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45962.493334143517</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45962.493334143517</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45962.493334143517</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45962.493334143517</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45962.493334143517</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45962.493334143517</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45962.493334143517</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45962.493334143517</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45962.493334143517</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45962.493334143517</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45962.493334143517</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45962.493334143517</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45962.493334143517</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45962.493334143517</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45962.493334143517</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45962.493334143517</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45962.493334143517</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45962.493334143517</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45962.493334143517</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45962.493334143517</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45962.493334143517</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45962.493334143517</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45962.493334143517</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45962.493334143517</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45962.493334143517</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45962.493334143517</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45962.493334143517</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45962.493334143517</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45962.493334143517</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45962.493334143517</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45962.493334143517</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45962.493334143517</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45962.493334143517</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45962.493334143517</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45962.493334143517</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45962.493334143517</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45962.493334143517</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45962.493334143517</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45962.493334143517</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45962.493334143517</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93813122-1C3D-4F3B-8854-100A3CD4DC2B}"/>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8"/>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137.49349618055567</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3.7512508101863205</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39107</v>
      </c>
      <c r="B5" s="18" t="str">
        <f>IFERROR(VLOOKUP(D5,DB!A:K,11,0),"")</f>
        <v>R2</v>
      </c>
      <c r="C5" s="18">
        <v>1</v>
      </c>
      <c r="D5" s="18" t="s">
        <v>25879</v>
      </c>
      <c r="E5" s="113" t="s">
        <v>39021</v>
      </c>
      <c r="F5" s="114">
        <v>45962.302557870367</v>
      </c>
      <c r="G5" s="115">
        <f ca="1">IFERROR(NOW()-F5,"-")</f>
        <v>0.19077627314982237</v>
      </c>
      <c r="H5" s="114">
        <v>45962.297662037039</v>
      </c>
      <c r="I5" s="18" t="str">
        <f>IFERROR(VLOOKUP(D5,DB!A:F,6,0),"")</f>
        <v>SCECO</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39109</v>
      </c>
      <c r="B6" s="18" t="str">
        <f>IFERROR(VLOOKUP(D6,DB!A:K,11,0),"")</f>
        <v>R2</v>
      </c>
      <c r="C6" s="18">
        <v>2</v>
      </c>
      <c r="D6" s="18" t="s">
        <v>25037</v>
      </c>
      <c r="E6" s="113" t="s">
        <v>39100</v>
      </c>
      <c r="F6" s="114">
        <v>45962.352905092594</v>
      </c>
      <c r="G6" s="115">
        <f ca="1">IFERROR(NOW()-F6,"-")</f>
        <v>0.14042905092355795</v>
      </c>
      <c r="H6" s="114">
        <v>45962.340810185182</v>
      </c>
      <c r="I6" s="18" t="str">
        <f>IFERROR(VLOOKUP(D6,DB!A:F,6,0),"")</f>
        <v>SCECO</v>
      </c>
      <c r="J6" s="18" t="str">
        <f>IFERROR(VLOOKUP(D6,DB!A:G,7,0),"")</f>
        <v>Weak</v>
      </c>
      <c r="K6" s="19" t="s">
        <v>39108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R2</v>
      </c>
      <c r="C7" s="18"/>
      <c r="D7" s="18" t="s">
        <v>39110</v>
      </c>
      <c r="E7" s="113"/>
      <c r="F7" s="114"/>
      <c r="G7" s="115">
        <f ca="1">IFERROR(NOW()-F7,"-")</f>
        <v>45962.493334143517</v>
      </c>
      <c r="H7" s="114"/>
      <c r="I7" s="18" t="str">
        <f>IFERROR(VLOOKUP(D7,DB!A:F,6,0),"")</f>
        <v>SCECO</v>
      </c>
      <c r="J7" s="18" t="str">
        <f>IFERROR(VLOOKUP(D7,DB!A:G,7,0),"")</f>
        <v>Dead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45962.493334143517</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45962.493334143517</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45962.493334143517</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45962.493334143517</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45962.493334143517</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45962.493334143517</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60"/>
      <c r="B14" s="161" t="str">
        <f>IFERROR(VLOOKUP(D14,DB!A:K,11,0),"")</f>
        <v/>
      </c>
      <c r="C14" s="161"/>
      <c r="D14" s="161"/>
      <c r="E14" s="162"/>
      <c r="F14" s="163"/>
      <c r="G14" s="164">
        <f ca="1">IFERROR(NOW()-F14,"-")</f>
        <v>45962.493334143517</v>
      </c>
      <c r="H14" s="163"/>
      <c r="I14" s="161" t="str">
        <f>IFERROR(VLOOKUP(D14,DB!A:F,6,0),"")</f>
        <v/>
      </c>
      <c r="J14" s="161" t="str">
        <f>IFERROR(VLOOKUP(D14,DB!A:G,7,0),"")</f>
        <v/>
      </c>
      <c r="K14" s="165"/>
      <c r="L14" s="161" t="str">
        <f>IFERROR(VLOOKUP(D14,DB!A:I,9,0),"")</f>
        <v/>
      </c>
      <c r="M14" s="161"/>
      <c r="N14" s="161"/>
      <c r="O14" s="161"/>
      <c r="P14" s="161"/>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6"/>
    </row>
    <row r="15" spans="1:88" ht="31.5" customHeight="1">
      <c r="A15" s="112"/>
      <c r="B15" s="18" t="str">
        <f>IFERROR(VLOOKUP(D15,DB!A:K,11,0),"")</f>
        <v/>
      </c>
      <c r="C15" s="18"/>
      <c r="D15" s="18"/>
      <c r="E15" s="113"/>
      <c r="F15" s="114"/>
      <c r="G15" s="115">
        <f ca="1">IFERROR(NOW()-F15,"-")</f>
        <v>45962.493334143517</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45962.493334143517</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45962.493334143517</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45962.493334143517</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45962.493334143517</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45962.493334143517</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45962.493334143517</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45962.493334143517</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45962.493334143517</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45962.493334143517</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45962.493334143517</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45962.493334143517</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45962.493334143517</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45962.493334143517</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45962.493334143517</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45962.493334143517</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45962.493334143517</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45962.493334143517</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45962.493334143517</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45962.493334143517</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45962.493334143517</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45962.493334143517</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45962.493334143517</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45962.493334143517</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45962.493334143517</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45962.493334143517</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45962.493334143517</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45962.493334143517</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45962.493334143517</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45962.493334143517</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45962.493334143517</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45962.493334143517</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45962.493334143517</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45962.493334143517</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45962.493334143517</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45962.493334143517</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45962.493334143517</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45962.493334143517</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45962.493334143517</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45962.493334143517</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45962.493334143517</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45962.493334143517</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45962.493334143517</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45962.493334143517</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45962.493334143517</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45962.493334143517</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45962.493334143517</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45962.493334143517</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45962.493334143517</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45962.493334143517</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45962.493334143517</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45962.493334143517</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45962.493334143517</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45962.493334143517</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45962.493334143517</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45962.493334143517</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45962.493334143517</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45962.493334143517</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45962.493334143517</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45962.493334143517</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45962.493334143517</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45962.493334143517</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45962.493334143517</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45962.493334143517</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45962.493334143517</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45962.493334143517</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45962.493334143517</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45962.493334143517</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45962.493334143517</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45962.493334143517</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45962.493334143517</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45962.493334143517</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45962.493334143517</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45962.493334143517</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45962.493334143517</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45962.493334143517</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45962.493334143517</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45962.493334143517</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45962.493334143517</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45962.493334143517</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45962.493334143517</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45962.493334143517</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45962.493334143517</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45962.493334143517</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45962.493334143517</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45962.493334143517</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45962.493334143517</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45962.493334143517</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45962.493334143517</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45962.493334143517</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45962.493334143517</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45962.493334143517</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45962.493334143517</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45962.493334143517</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45962.493334143517</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45962.493334143517</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45962.493334143517</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45962.493334143517</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45962.493334143517</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45962.493334143517</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45962.493334143517</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45962.493334143517</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45962.493334143517</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45962.493334143517</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45962.493334143517</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45962.493334143517</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45962.493334143517</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45962.493334143517</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45962.493334143517</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45962.493334143517</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45962.493334143517</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45962.493334143517</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45962.493334143517</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45962.493334143517</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45962.493334143517</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45962.493334143517</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45962.493334143517</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45962.493334143517</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45962.493334143517</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45962.493334143517</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45962.493334143517</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45962.493334143517</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45962.493334143517</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45962.493334143517</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45962.493334143517</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45962.493334143517</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45962.493334143517</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45962.493334143517</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45962.493334143517</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45962.493334143517</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45962.493334143517</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45962.493334143517</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45962.493334143517</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45962.493334143517</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45962.493334143517</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45962.493334143517</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45962.493334143517</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45962.493334143517</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45962.493334143517</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45962.493334143517</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45962.493334143517</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12"/>
      <c r="B156" s="18" t="str">
        <f>IFERROR(VLOOKUP(D156,DB!A:K,11,0),"")</f>
        <v/>
      </c>
      <c r="C156" s="18"/>
      <c r="D156" s="18"/>
      <c r="E156" s="113"/>
      <c r="F156" s="114"/>
      <c r="G156" s="115">
        <f ca="1">IFERROR(NOW()-F156,"-")</f>
        <v>45962.493334143517</v>
      </c>
      <c r="H156" s="114"/>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0"/>
    </row>
    <row r="157" spans="1:88" ht="31.5" customHeight="1">
      <c r="A157" s="112"/>
      <c r="B157" s="18" t="str">
        <f>IFERROR(VLOOKUP(D157,DB!A:K,11,0),"")</f>
        <v/>
      </c>
      <c r="C157" s="18"/>
      <c r="D157" s="18"/>
      <c r="E157" s="113"/>
      <c r="F157" s="114"/>
      <c r="G157" s="115">
        <f ca="1">IFERROR(NOW()-F157,"-")</f>
        <v>45962.493334143517</v>
      </c>
      <c r="H157" s="114"/>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0"/>
    </row>
    <row r="158" spans="1:88" ht="31.5" customHeight="1">
      <c r="A158" s="160"/>
      <c r="B158" s="161" t="str">
        <f>IFERROR(VLOOKUP(D158,DB!A:K,11,0),"")</f>
        <v/>
      </c>
      <c r="C158" s="161"/>
      <c r="D158" s="161"/>
      <c r="E158" s="162"/>
      <c r="F158" s="163"/>
      <c r="G158" s="164">
        <f ca="1">IFERROR(NOW()-F158,"-")</f>
        <v>45962.493334143517</v>
      </c>
      <c r="H158" s="163"/>
      <c r="I158" s="161" t="str">
        <f>IFERROR(VLOOKUP(D158,DB!A:F,6,0),"")</f>
        <v/>
      </c>
      <c r="J158" s="161" t="str">
        <f>IFERROR(VLOOKUP(D158,DB!A:G,7,0),"")</f>
        <v/>
      </c>
      <c r="K158" s="165"/>
      <c r="L158" s="161" t="str">
        <f>IFERROR(VLOOKUP(D158,DB!A:I,9,0),"")</f>
        <v/>
      </c>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6"/>
    </row>
  </sheetData>
  <dataValidations count="2">
    <dataValidation allowBlank="1" showInputMessage="1" showErrorMessage="1" sqref="E1" xr:uid="{4D935161-CDD3-4592-B877-3FB59C99E142}"/>
    <dataValidation type="list" allowBlank="1" showInputMessage="1" showErrorMessage="1" sqref="E3:E15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45962.493334143517</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45962.493334143517</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45962.493334143517</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45962.493334143517</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45962.493334143517</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45962.493334143517</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45962.493334143517</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45962.493334143517</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45962.493334143517</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45962.493334143517</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45962.493334143517</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45962.493334143517</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45962.493334143517</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45962.493334143517</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45962.493334143517</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45962.493334143517</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45962.493334143517</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45962.493334143517</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45962.493334143517</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45962.493334143517</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45962.493334143517</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45962.493334143517</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45962.493334143517</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45962.493334143517</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45962.493334143517</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45962.493334143517</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45962.493334143517</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45962.493334143517</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45962.493334143517</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45962.493334143517</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45962.493334143517</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45962.493334143517</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45962.493334143517</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45962.493334143517</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45962.493334143517</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45962.493334143517</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45962.493334143517</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45962.493334143517</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45962.493334143517</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45962.493334143517</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45962.493334143517</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45962.493334143517</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45962.493334143517</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45962.493334143517</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45962.493334143517</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45962.493334143517</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45962.493334143517</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45962.493334143517</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45962.493334143517</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45962.493334143517</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45962.493334143517</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45962.493334143517</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45962.493334143517</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45962.493334143517</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45962.493334143517</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45962.493334143517</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45962.493334143517</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45962.493334143517</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45962.493334143517</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45962.493334143517</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45962.493334143517</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45962.493334143517</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45962.493334143517</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45962.493334143517</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45962.493334143517</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45962.493334143517</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45962.493334143517</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45962.493334143517</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45962.493334143517</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45962.493334143517</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45962.493334143517</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45962.493334143517</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45962.493334143517</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45962.493334143517</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45962.493334143517</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45962.493334143517</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45962.493334143517</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45962.493334143517</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45962.493334143517</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45962.493334143517</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45962.493334143517</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45962.493334143517</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45962.493334143517</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45962.493334143517</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45962.493334143517</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45962.493334143517</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45962.493334143517</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45962.493334143517</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45962.493334143517</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45962.493334143517</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45962.493334143517</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45962.493334143517</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45962.493334143517</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45962.493334143517</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45962.493334143517</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45962.493334143517</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45962.493334143517</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45962.493334143517</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45962.493334143517</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45962.493334143517</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45962.493334143517</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45962.493334143517</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45962.493334143517</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45962.493334143517</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45962.493334143517</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45962.493334143517</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45962.493334143517</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45962.493334143517</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45962.493334143517</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45962.493334143517</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45962.493334143517</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45962.493334143517</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45962.493334143517</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45962.493334143517</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45962.493334143517</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45962.493334143517</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45962.493334143517</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45962.493334143517</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45962.493334143517</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45962.493334143517</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45962.493334143517</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45962.493334143517</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45962.493334143517</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45962.493334143517</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45962.493334143517</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45962.493334143517</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45962.493334143517</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45962.493334143517</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45962.493334143517</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45962.493334143517</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45962.493334143517</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45962.493334143517</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45962.493334143517</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45962.493334143517</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45962.493334143517</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45962.493334143517</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45962.493334143517</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45962.493334143517</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45962.493334143517</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45962.493334143517</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45962.493334143517</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45962.493334143517</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45962.493334143517</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45962.493334143517</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45962.493334143517</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45962.493334143517</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45962.493334143517</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45962.493334143517</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45962.493334143517</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45962.493334143517</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45962.493334143517</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45962.493334143517</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45962.493334143517</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45962.493334143517</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45962.493334143517</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45962.493334143517</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45962.493334143517</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45962.493334143517</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45962.493334143517</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45962.493334143517</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45962.493334143517</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45962.493334143517</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45962.493334143517</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45962.493334143517</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45962.493334143517</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45962.493334143517</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45962.493334143517</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45962.493334143517</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45962.493334143517</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45962.493334143517</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45962.493334143517</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45962.493334143517</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45962.493334143517</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45962.493334143517</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45962.493334143517</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45962.493334143517</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45962.493334143517</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45962.493334143517</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45962.493334143517</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45962.493334143517</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45962.493334143517</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45962.493334143517</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45962.493334143517</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45962.493334143517</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45962.493334143517</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45962.493334143517</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45962.493334143517</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45962.493334143517</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45962.493334143517</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45962.493334143517</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45962.493334143517</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45962.493334143517</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45962.493334143517</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45962.493334143517</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45962.493334143517</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45962.493334143517</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45962.493334143517</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45962.493334143517</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45962.493334143517</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45962.493334143517</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45962.493334143517</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45962.493334143517</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45962.493334143517</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45962.493334143517</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45962.493334143517</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45962.493334143517</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45962.493334143517</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45962.493334143517</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45962.493334143517</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45962.493334143517</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45962.493334143517</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45962.493334143517</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45962.493334143517</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45962.493334143517</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45962.493334143517</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45962.493334143517</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45962.493334143517</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45962.493334143517</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45962.493334143517</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45962.493334143517</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45962.493334143517</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45962.493334143517</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45962.493334143517</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45962.493334143517</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45962.493334143517</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45962.493334143517</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45962.493334143517</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45962.493334143517</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45962.493334143517</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45962.493334143517</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45962.493334143517</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45962.493334143517</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45962.493334143517</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45962.493334143517</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45962.493334143517</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45962.493334143517</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45962.493334143517</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45962.493334143517</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45962.493334143517</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45962.493334143517</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45962.493334143517</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45962.493334143517</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45962.493334143517</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45962.493334143517</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45962.493334143517</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45962.493334143517</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45962.493334143517</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45962.493334143517</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45962.493334143517</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45962.493334143517</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45962.493334143517</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45962.493334143517</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45962.493334143517</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45962.493334143517</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45962.493334143517</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45962.493334143517</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45962.493334143517</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45962.493334143517</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45962.493334143517</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45962.493334143517</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45962.493334143517</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45962.493334143517</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45962.493334143517</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45962.493334143517</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45962.493334143517</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45962.493334143517</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45962.493334143517</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45962.493334143517</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45962.493334143517</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45962.493334143517</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45962.493334143517</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45962.493334143517</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45962.493334143517</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45962.493334143517</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45962.493334143517</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45962.493334143517</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45962.493334143517</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45962.493334143517</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45962.493334143517</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45962.493334143517</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45962.493334143517</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45962.493334143517</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45962.493334143517</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45962.493334143517</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45962.493334143517</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45962.493334143517</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45962.493334143517</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45962.493334143517</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45962.493334143517</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45962.493334143517</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45962.493334143517</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45962.493334143517</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45962.493334143517</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45962.493334143517</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45962.493334143517</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45962.493334143517</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45962.493334143517</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45962.493334143517</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45962.493334143517</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45962.493334143517</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45962.493334143517</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45962.493334143517</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45962.493334143517</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45962.493334143517</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45962.493334143517</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45962.493334143517</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45962.493334143517</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45962.493334143517</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45962.493334143517</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45962.493334143517</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45962.493334143517</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45962.493334143517</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45962.493334143517</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45962.493334143517</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45962.493334143517</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45962.493334143517</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45962.493334143517</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45962.493334143517</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45962.493334143517</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45962.493334143517</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45962.493334143517</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45962.493334143517</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45962.493334143517</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45962.493334143517</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45962.493334143517</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45962.493334143517</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45962.493334143517</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45962.493334143517</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45962.493334143517</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45962.493334143517</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45962.493334143517</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45962.493334143517</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45962.493334143517</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45962.493334143517</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45962.493334143517</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45962.493334143517</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45962.493334143517</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45962.493334143517</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45962.493334143517</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45962.493334143517</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45962.493334143517</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45962.493334143517</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45962.493334143517</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45962.493334143517</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45962.493334143517</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45962.493334143517</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45962.493334143517</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45962.493334143517</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45962.493334143517</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45962.493334143517</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45962.493334143517</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45962.493334143517</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45962.493334143517</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45962.493334143517</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45962.493334143517</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45962.493334143517</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45962.493334143517</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45962.493334143517</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45962.493334143517</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45962.493334143517</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45962.493334143517</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45962.493334143517</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45962.493334143517</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45962.493334143517</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45962.493334143517</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45962.493334143517</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45962.493334143517</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45962.493334143517</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45962.493334143517</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45962.493334143517</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45962.493334143517</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45962.493334143517</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45962.493334143517</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45962.493334143517</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45962.493334143517</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45962.493334143517</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45962.493334143517</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45962.493334143517</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45962.493334143517</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45962.493334143517</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45962.493334143517</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45962.493334143517</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45962.493334143517</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45962.493334143517</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45962.493334143517</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45962.493334143517</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45962.493334143517</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45962.493334143517</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45962.493334143517</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45962.493334143517</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45962.493334143517</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45962.493334143517</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45962.493334143517</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45962.493334143517</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45962.493334143517</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45962.493334143517</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45962.493334143517</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45962.493334143517</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45962.493334143517</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45962.493334143517</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45962.493334143517</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45962.493334143517</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45962.493334143517</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45962.493334143517</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45962.493334143517</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45962.493334143517</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45962.493334143517</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45962.493334143517</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45962.493334143517</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45962.493334143517</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45962.493334143517</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45962.493334143517</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45962.493334143517</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45962.493334143517</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45962.493334143517</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45962.493334143517</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45962.493334143517</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45962.493334143517</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45962.493334143517</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45962.493334143517</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45962.493334143517</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45962.493334143517</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45962.493334143517</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45962.493334143517</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45962.493334143517</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45962.493334143517</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45962.493334143517</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45962.493334143517</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45962.493334143517</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45962.493334143517</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45962.493334143517</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45962.493334143517</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45962.493334143517</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45962.493334143517</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45962.493334143517</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45962.493334143517</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45962.493334143517</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45962.493334143517</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45962.493334143517</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45962.493334143517</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45962.493334143517</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45962.493334143517</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45962.493334143517</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45962.493334143517</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45962.493334143517</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45962.493334143517</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45962.493334143517</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45962.493334143517</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45962.493334143517</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45962.493334143517</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45962.493334143517</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45962.493334143517</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45962.493334143517</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45962.493334143517</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45962.493334143517</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45962.493334143517</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45962.493334143517</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45962.493334143517</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45962.493334143517</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45962.493334143517</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45962.493334143517</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45962.493334143517</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45962.493334143517</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45962.493334143517</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45962.493334143517</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45962.493334143517</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45962.493334143517</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45962.493334143517</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45962.493334143517</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45962.493334143517</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45962.493334143517</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45962.493334143517</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45962.493334143517</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45962.493334143517</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45962.493334143517</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45962.493334143517</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45962.493334143517</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45962.493334143517</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45962.493334143517</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45962.493334143517</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45962.493334143517</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45962.493334143517</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45962.493334143517</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45962.493334143517</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45962.493334143517</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45962.493334143517</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45962.493334143517</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45962.493334143517</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45962.493334143517</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45962.493334143517</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45962.493334143517</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45962.493334143517</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45962.493334143517</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45962.493334143517</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45962.493334143517</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45962.493334143517</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45962.493334143517</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45962.493334143517</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45962.493334143517</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45962.493334143517</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45962.493334143517</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45962.493334143517</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45962.493334143517</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45962.493334143517</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45962.493334143517</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45962.493334143517</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45962.493334143517</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45962.493334143517</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45962.493334143517</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45962.493334143517</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45962.493334143517</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45962.493334143517</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45962.493334143517</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45962.493334143517</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45962.493334143517</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45962.493334143517</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45962.493334143517</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45962.493334143517</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45962.493334143517</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45962.493334143517</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45962.493334143517</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45962.493334143517</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45962.493334143517</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45962.493334143517</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45962.493334143517</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45962.493334143517</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45962.493334143517</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45962.493334143517</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45962.493334143517</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45962.493334143517</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45962.493334143517</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45962.493334143517</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45962.493334143517</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45962.493334143517</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45962.493334143517</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45962.493334143517</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45962.493334143517</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45962.493334143517</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45962.493334143517</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45962.493334143517</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45962.493334143517</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45962.493334143517</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45962.493334143517</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45962.493334143517</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45962.493334143517</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45962.493334143517</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45962.493334143517</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45962.493334143517</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45962.493334143517</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45962.493334143517</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45962.493334143517</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45962.493334143517</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45962.493334143517</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45962.493334143517</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45962.493334143517</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45962.493334143517</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45962.493334143517</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45962.493334143517</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45962.493334143517</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45962.493334143517</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45962.493334143517</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45962.493334143517</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45962.493334143517</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45962.493334143517</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45962.493334143517</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45962.493334143517</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45962.493334143517</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45962.493334143517</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45962.493334143517</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45962.493334143517</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45962.493334143517</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45962.493334143517</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45962.493334143517</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45962.493334143517</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45962.493334143517</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45962.493334143517</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45962.493334143517</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45962.493334143517</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45962.493334143517</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45962.493334143517</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45962.493334143517</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45962.493334143517</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45962.493334143517</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45962.493334143517</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45962.493334143517</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45962.493334143517</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45962.493334143517</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45962.493334143517</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45962.493334143517</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45962.493334143517</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45962.493334143517</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45962.493334143517</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45962.493334143517</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45962.493334143517</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45962.493334143517</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45962.493334143517</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45962.493334143517</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45962.493334143517</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45962.493334143517</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45962.493334143517</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45962.493334143517</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45962.493334143517</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45962.493334143517</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45962.493334143517</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45962.493334143517</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45962.493334143517</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45962.493334143517</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45962.493334143517</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45962.493334143517</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45962.493334143517</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45962.493334143517</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45962.493334143517</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45962.493334143517</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45962.493334143517</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45962.493334143517</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45962.493334143517</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45962.493334143517</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45962.493334143517</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45962.493334143517</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45962.493334143517</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45962.493334143517</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45962.493334143517</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45962.493334143517</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45962.493334143517</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45962.493334143517</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45962.493334143517</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45962.493334143517</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45962.493334143517</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45962.493334143517</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45962.493334143517</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45962.493334143517</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45962.493334143517</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45962.493334143517</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45962.493334143517</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45962.493334143517</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45962.493334143517</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45962.493334143517</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45962.493334143517</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45962.493334143517</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45962.493334143517</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45962.493334143517</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45962.493334143517</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45962.493334143517</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45962.493334143517</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45962.493334143517</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45962.493334143517</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45962.493334143517</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45962.493334143517</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45962.493334143517</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45962.493334143517</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45962.493334143517</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45962.493334143517</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45962.493334143517</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45962.493334143517</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45962.493334143517</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45962.493334143517</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45962.493334143517</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45962.493334143517</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45962.493334143517</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45962.493334143517</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45962.493334143517</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45962.493334143517</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45962.493334143517</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45962.493334143517</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45962.493334143517</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45962.493334143517</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45962.493334143517</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45962.493334143517</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45962.493334143517</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45962.493334143517</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45962.493334143517</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45962.493334143517</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45962.493334143517</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45962.493334143517</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45962.493334143517</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45962.493334143517</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45962.493334143517</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45962.493334143517</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45962.493334143517</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45962.493334143517</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45962.493334143517</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45962.493334143517</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45962.493334143517</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45962.493334143517</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45962.493334143517</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45962.493334143517</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45962.493334143517</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45962.493334143517</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45962.493334143517</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45962.493334143517</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45962.493334143517</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45962.493334143517</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45962.493334143517</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45962.493334143517</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45962.493334143517</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45962.493334143517</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45962.493334143517</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45962.493334143517</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45962.493334143517</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45962.493334143517</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45962.493334143517</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45962.493334143517</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45962.493334143517</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45962.493334143517</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45962.493334143517</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45962.493334143517</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45962.493334143517</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45962.493334143517</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45962.493334143517</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45962.493334143517</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45962.493334143517</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45962.493334143517</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45962.493334143517</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45962.493334143517</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45962.493334143517</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45962.493334143517</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45962.493334143517</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45962.493334143517</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45962.493334143517</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45962.493334143517</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45962.493334143517</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45962.493334143517</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45962.493334143517</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45962.493334143517</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45962.493334143517</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45962.493334143517</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45962.493334143517</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45962.493334143517</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45962.493334143517</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45962.493334143517</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45962.493334143517</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45962.493334143517</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45962.493334143517</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45962.493334143517</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45962.493334143517</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45962.493334143517</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45962.493334143517</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45962.493334143517</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45962.493334143517</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45962.493334143517</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45962.493334143517</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45962.493334143517</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45962.493334143517</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45962.493334143517</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45962.493334143517</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45962.493334143517</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45962.493334143517</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45962.493334143517</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45962.493334143517</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45962.493334143517</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45962.493334143517</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45962.493334143517</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45962.493334143517</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45962.493334143517</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45962.493334143517</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45962.493334143517</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45962.493334143517</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45962.493334143517</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45962.493334143517</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45962.493334143517</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45962.493334143517</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45962.493334143517</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45962.493334143517</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45962.493334143517</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45962.493334143517</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45962.493334143517</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45962.493334143517</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45962.493334143517</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45962.493334143517</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45962.493334143517</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45962.493334143517</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45962.493334143517</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45962.493334143517</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45962.493334143517</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45962.493334143517</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45962.493334143517</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45962.493334143517</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45962.493334143517</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45962.493334143517</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45962.493334143517</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45962.493334143517</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45962.493334143517</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45962.493334143517</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45962.493334143517</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45962.493334143517</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45962.493334143517</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45962.493334143517</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45962.493334143517</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45962.493334143517</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45962.493334143517</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45962.493334143517</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45962.493334143517</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45962.493334143517</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45962.493334143517</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45962.493334143517</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45962.493334143517</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45962.493334143517</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45962.493334143517</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45962.493334143517</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45962.493334143517</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45962.493334143517</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45962.493334143517</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45962.493334143517</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45962.493334143517</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45962.493334143517</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45962.493334143517</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45962.493334143517</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45962.493334143517</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45962.493334143517</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45962.493334143517</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45962.493334143517</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45962.493334143517</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45962.493334143517</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45962.493334143517</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45962.493334143517</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45962.493334143517</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45962.493334143517</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45962.493334143517</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45962.493334143517</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45962.493334143517</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45962.493334143517</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45962.493334143517</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45962.493334143517</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45962.493334143517</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45962.493334143517</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45962.493334143517</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45962.493334143517</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45962.493334143517</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45962.493334143517</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45962.493334143517</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45962.493334143517</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45962.493334143517</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45962.493334143517</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45962.493334143517</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45962.493334143517</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45962.493334143517</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45962.493334143517</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45962.493334143517</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45962.493334143517</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45962.493334143517</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45962.493334143517</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45962.493334143517</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45962.493334143517</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45962.493334143517</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45962.493334143517</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45962.493334143517</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45962.493334143517</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45962.493334143517</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45962.493334143517</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45962.493334143517</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45962.493334143517</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45962.493334143517</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45962.493334143517</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45962.493334143517</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45962.493334143517</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45962.493334143517</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45962.493334143517</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45962.493334143517</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45962.493334143517</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45962.493334143517</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45962.493334143517</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45962.493334143517</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45962.493334143517</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45962.493334143517</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45962.493334143517</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45962.493334143517</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45962.493334143517</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45962.493334143517</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45962.493334143517</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45962.493334143517</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45962.493334143517</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45962.493334143517</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45962.493334143517</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45962.493334143517</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45962.493334143517</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45962.493334143517</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45962.493334143517</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45962.493334143517</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45962.493334143517</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45962.493334143517</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45962.493334143517</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45962.493334143517</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45962.493334143517</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45962.493334143517</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45962.493334143517</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45962.493334143517</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45962.493334143517</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45962.493334143517</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45962.493334143517</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45962.493334143517</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45962.493334143517</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45962.493334143517</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45962.493334143517</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45962.493334143517</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45962.493334143517</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45962.493334143517</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45962.493334143517</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45962.493334143517</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45962.493334143517</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45962.493334143517</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45962.493334143517</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45962.493334143517</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45962.493334143517</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45962.493334143517</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45962.493334143517</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45962.493334143517</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45962.493334143517</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45962.493334143517</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45962.493334143517</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45962.493334143517</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45962.493334143517</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45962.493334143517</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45962.493334143517</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45962.493334143517</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45962.493334143517</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45962.493334143517</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45962.493334143517</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45962.493334143517</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45962.493334143517</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45962.493334143517</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45962.493334143517</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45962.493334143517</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45962.493334143517</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45962.493334143517</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45962.493334143517</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45962.493334143517</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45962.493334143517</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45962.493334143517</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45962.493334143517</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45962.493334143517</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45962.493334143517</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45962.493334143517</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45962.493334143517</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45962.493334143517</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45962.493334143517</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45962.493334143517</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45962.493334143517</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45962.493334143517</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45962.493334143517</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45962.493334143517</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45962.493334143517</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45962.493334143517</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45962.493334143517</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45962.493334143517</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45962.493334143517</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45962.493334143517</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45962.493334143517</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45962.493334143517</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45962.493334143517</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45962.493334143517</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45962.493334143517</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45962.493334143517</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45962.493334143517</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45962.493334143517</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45962.493334143517</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45962.493334143517</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45962.493334143517</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45962.493334143517</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45962.493334143517</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45962.493334143517</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45962.493334143517</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45962.493334143517</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45962.493334143517</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45962.493334143517</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45962.493334143517</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45962.493334143517</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45962.493334143517</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45962.493334143517</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45962.493334143517</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45962.493334143517</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45962.493334143517</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45962.493334143517</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45962.493334143517</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45962.493334143517</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45962.493334143517</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45962.493334143517</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45962.493334143517</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45962.493334143517</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45962.493334143517</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45962.493334143517</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45962.493334143517</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45962.493334143517</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45962.493334143517</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45962.493334143517</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45962.493334143517</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45962.493334143517</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45962.493334143517</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45962.493334143517</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45962.493334143517</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45962.493334143517</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45962.493334143517</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45962.493334143517</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45962.493334143517</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45962.493334143517</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45962.493334143517</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45962.493334143517</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45962.493334143517</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45962.493334143517</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45962.493334143517</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45962.493334143517</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45962.493334143517</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45962.493334143517</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45962.493334143517</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45962.493334143517</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45962.493334143517</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45962.493334143517</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45962.493334143517</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45962.493334143517</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45962.493334143517</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45962.493334143517</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45962.493334143517</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45962.493334143517</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45962.493334143517</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45962.493334143517</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45962.493334143517</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45962.493334143517</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45962.493334143517</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45962.493334143517</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45962.493334143517</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45962.493334143517</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45962.493334143517</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45962.493334143517</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45962.493334143517</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45962.493334143517</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45962.493334143517</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45962.493334143517</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45962.493334143517</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45962.493334143517</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45962.493334143517</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45962.493334143517</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45962.493334143517</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45962.493334143517</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45962.493334143517</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45962.493334143517</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45962.493334143517</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45962.493334143517</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45962.493334143517</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45962.493334143517</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45962.493334143517</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45962.493334143517</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45962.493334143517</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45962.493334143517</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45962.493334143517</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45962.493334143517</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45962.493334143517</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45962.493334143517</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45962.493334143517</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45962.493334143517</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45962.493334143517</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45962.493334143517</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45962.493334143517</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45962.493334143517</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45962.493334143517</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45962.493334143517</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45962.493334143517</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45962.493334143517</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45962.493334143517</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45962.493334143517</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45962.493334143517</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45962.493334143517</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45962.493334143517</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45962.493334143517</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45962.493334143517</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45962.493334143517</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45962.493334143517</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45962.493334143517</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45962.493334143517</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45962.493334143517</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45962.493334143517</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45962.493334143517</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45962.493334143517</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45962.493334143517</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45962.493334143517</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45962.493334143517</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45962.493334143517</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45962.493334143517</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45962.493334143517</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45962.493334143517</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45962.493334143517</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45962.493334143517</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45962.493334143517</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45962.493334143517</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45962.493334143517</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45962.493334143517</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45962.493334143517</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45962.493334143517</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45962.493334143517</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45962.493334143517</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45962.493334143517</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45962.493334143517</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39111</v>
      </c>
      <c r="B2" s="93" t="str">
        <f>IFERROR(VLOOKUP(D2,DB!A:K,11,0),"")</f>
        <v>R4</v>
      </c>
      <c r="C2" s="96">
        <v>1</v>
      </c>
      <c r="D2" s="93" t="s">
        <v>35092</v>
      </c>
      <c r="E2" s="97" t="s">
        <v>39021</v>
      </c>
      <c r="F2" s="98">
        <v>45703.480717592596</v>
      </c>
      <c r="G2" s="99">
        <f ca="1">IFERROR(NOW()-F2,"")</f>
        <v>259.01261655092094</v>
      </c>
      <c r="H2" s="98">
        <v>45703.474768518521</v>
      </c>
      <c r="I2" s="98" t="str">
        <f>IFERROR(VLOOKUP(D2,DB!A:F,6,0),"")</f>
        <v>SCECO</v>
      </c>
      <c r="J2" s="98" t="str">
        <f>IFERROR(VLOOKUP(D2,DB!A:G,7,0),"")</f>
        <v>Dead</v>
      </c>
      <c r="K2" s="100" t="s">
        <v>39112</v>
      </c>
      <c r="L2" s="93" t="str">
        <f>IFERROR(VLOOKUP(D2,DB!A:I,9,0),"")</f>
        <v>Latis</v>
      </c>
    </row>
    <row r="3" spans="1:16" ht="26.25" customHeight="1">
      <c r="A3" s="168" t="s">
        <v>39113</v>
      </c>
      <c r="B3" s="118" t="str">
        <f>IFERROR(VLOOKUP(D3,DB!A:K,11,0),"")</f>
        <v>R4</v>
      </c>
      <c r="C3" s="119">
        <v>1</v>
      </c>
      <c r="D3" s="93" t="s">
        <v>28974</v>
      </c>
      <c r="E3" s="97" t="s">
        <v>39021</v>
      </c>
      <c r="F3" s="122">
        <v>45960.96875</v>
      </c>
      <c r="G3" s="123">
        <f ca="1">IFERROR(NOW()-F3,"")</f>
        <v>1.5245841435171315</v>
      </c>
      <c r="H3" s="122">
        <v>45960.963101851848</v>
      </c>
      <c r="I3" s="118" t="str">
        <f>IFERROR(VLOOKUP(D3,DB!A:F,6,0),"")</f>
        <v>SCECO</v>
      </c>
      <c r="J3" s="118" t="str">
        <f>IFERROR(VLOOKUP(D3,DB!A:G,7,0),"")</f>
        <v>Weak</v>
      </c>
      <c r="K3" s="124" t="s">
        <v>39114</v>
      </c>
      <c r="L3" s="120" t="str">
        <f>IFERROR(VLOOKUP(D3,DB!A:I,9,0),"")</f>
        <v>Latis</v>
      </c>
    </row>
    <row r="4" spans="1:16" ht="15" customHeight="1">
      <c r="A4" s="118"/>
      <c r="B4" s="118" t="str">
        <f>IFERROR(VLOOKUP(D4,DB!A:K,11,0),"")</f>
        <v/>
      </c>
      <c r="C4" s="119"/>
      <c r="D4" s="120"/>
      <c r="E4" s="97"/>
      <c r="F4" s="122"/>
      <c r="G4" s="123">
        <f ca="1">IFERROR(NOW()-F4,"")</f>
        <v>45962.493334143517</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97"/>
      <c r="F5" s="122"/>
      <c r="G5" s="123">
        <f ca="1">IFERROR(NOW()-F5,"")</f>
        <v>45962.493334143517</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45962.493334143517</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45962.493334143517</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45962.493334143517</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45962.493334143517</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45962.493334143517</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45962.493334143517</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45962.493334143517</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45962.493334143517</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45962.493334143517</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45962.493334143517</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45962.493334143517</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45962.493334143517</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45962.493334143517</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45962.493334143517</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45962.493334143517</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45962.493334143517</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45962.493334143517</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45962.493334143517</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45962.493334143517</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45962.493334143517</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45962.493334143517</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45962.493334143517</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45962.493334143517</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45962.493334143517</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45962.493334143517</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45962.493334143517</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45962.493334143517</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45962.493334143517</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45962.493334143517</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45962.493334143517</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45962.493334143517</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45962.493334143517</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45962.493334143517</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45962.493334143517</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45962.493334143517</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45962.493334143517</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45962.493334143517</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45962.493334143517</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45962.493334143517</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45962.493334143517</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45962.493334143517</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45962.493334143517</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45962.493334143517</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45962.493334143517</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45962.493334143517</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45962.493334143517</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45962.493334143517</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45962.493334143517</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45962.493334143517</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45962.493334143517</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45962.493334143517</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45962.493334143517</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45962.493334143517</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45962.493334143517</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45962.493334143517</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45962.493334143517</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45962.493334143517</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45962.493334143517</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45962.493334143517</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45962.493334143517</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45962.493334143517</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45962.493334143517</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45962.493334143517</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45962.493334143517</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45962.493334143517</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45962.493334143517</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45962.493334143517</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45962.493334143517</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45962.493334143517</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45962.493334143517</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45962.493334143517</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45962.493334143517</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45962.493334143517</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45962.493334143517</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45962.493334143517</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45962.493334143517</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45962.493334143517</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45962.493334143517</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45962.493334143517</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45962.493334143517</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45962.493334143517</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45962.493334143517</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45962.493334143517</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45962.493334143517</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45962.493334143517</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45962.493334143517</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45962.493334143517</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45962.493334143517</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45962.493334143517</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45962.493334143517</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45962.493334143517</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45962.493334143517</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45962.493334143517</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45962.493334143517</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45962.493334143517</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45962.493334143517</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45962.493334143517</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45962.493334143517</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45962.493334143517</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45962.493334143517</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45962.493334143517</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45962.493334143517</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45962.493334143517</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45962.493334143517</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45962.493334143517</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45962.493334143517</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45962.493334143517</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45962.493334143517</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45962.493334143517</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45962.493334143517</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45962.493334143517</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45962.493334143517</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tabSelected="1"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70.66127395832882</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39100</v>
      </c>
      <c r="F3" s="38">
        <v>45926.188877314817</v>
      </c>
      <c r="G3" s="143">
        <f t="shared" ref="G3" ca="1" si="0">IFERROR(NOW()-F3,"")</f>
        <v>36.304456828700495</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39100</v>
      </c>
      <c r="F4" s="152">
        <v>45948.661111111112</v>
      </c>
      <c r="G4" s="153">
        <f ca="1">IFERROR(NOW()-F4,"")</f>
        <v>13.832223032404727</v>
      </c>
      <c r="H4" s="152">
        <v>45948.661111111112</v>
      </c>
      <c r="I4" s="151" t="str">
        <f>IFERROR(VLOOKUP(D4,DB!A:F,6,0),"")</f>
        <v>SCECO</v>
      </c>
      <c r="J4" s="151" t="str">
        <f>IFERROR(VLOOKUP(D4,DB!A:G,7,0),"")</f>
        <v>Dead</v>
      </c>
      <c r="K4" s="151" t="s">
        <v>39120</v>
      </c>
      <c r="L4" s="151" t="str">
        <f>IFERROR(VLOOKUP(D4,DB!A:I,9,0),"")</f>
        <v>Latis</v>
      </c>
    </row>
    <row r="5" spans="1:13" ht="15">
      <c r="A5" s="151" t="s">
        <v>39121</v>
      </c>
      <c r="B5" s="151" t="str">
        <f>IFERROR(VLOOKUP(D5,DB!A:K,11,0),"")</f>
        <v>R5</v>
      </c>
      <c r="C5" s="151">
        <v>1</v>
      </c>
      <c r="D5" s="151" t="s">
        <v>35919</v>
      </c>
      <c r="E5" s="151" t="s">
        <v>39021</v>
      </c>
      <c r="F5" s="152">
        <v>45962.469004629631</v>
      </c>
      <c r="G5" s="153">
        <f ca="1">IFERROR(NOW()-F5,"")</f>
        <v>2.432951388618676E-2</v>
      </c>
      <c r="H5" s="152">
        <v>45962.463217592594</v>
      </c>
      <c r="I5" s="151" t="str">
        <f>IFERROR(VLOOKUP(D5,DB!A:F,6,0),"")</f>
        <v>Generator-SG</v>
      </c>
      <c r="J5" s="151" t="str">
        <f>IFERROR(VLOOKUP(D5,DB!A:G,7,0),"")</f>
        <v>Vandalized</v>
      </c>
      <c r="K5" s="151" t="s">
        <v>39122</v>
      </c>
      <c r="L5" s="151" t="str">
        <f>IFERROR(VLOOKUP(D5,DB!A:I,9,0),"")</f>
        <v>Latis</v>
      </c>
    </row>
    <row r="6" spans="1:13" ht="15">
      <c r="A6" s="151"/>
      <c r="B6" s="151" t="str">
        <f>IFERROR(VLOOKUP(D6,DB!A:K,11,0),"")</f>
        <v/>
      </c>
      <c r="C6" s="151"/>
      <c r="D6" s="151"/>
      <c r="E6" s="151"/>
      <c r="F6" s="152"/>
      <c r="G6" s="153">
        <f ca="1">IFERROR(NOW()-F6,"")</f>
        <v>45962.493334143517</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45962.493334143517</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45962.493334143517</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45962.493334143517</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45962.493334143517</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45962.493334143517</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45962.493334143517</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45962.493334143517</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45962.493334143517</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45962.493334143517</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45962.493334143517</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45962.493334143517</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45962.493334143517</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45962.493334143517</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45962.493334143517</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45962.493334143517</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45962.493334143517</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45962.493334143517</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45962.493334143517</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45962.493334143517</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45962.493334143517</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45962.493334143517</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45962.493334143517</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45962.493334143517</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45962.493334143517</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45962.493334143517</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45962.493334143517</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45962.493334143517</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45962.493334143517</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45962.493334143517</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45962.493334143517</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45962.493334143517</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45962.493334143517</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45962.493334143517</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45962.493334143517</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45962.493334143517</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45962.493334143517</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45962.493334143517</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45962.493334143517</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45962.493334143517</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45962.493334143517</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45962.493334143517</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45962.493334143517</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45962.493334143517</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45962.493334143517</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45962.493334143517</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45962.493334143517</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45962.493334143517</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45962.493334143517</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45962.493334143517</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45962.493334143517</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45962.493334143517</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45962.493334143517</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45962.493334143517</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45962.493334143517</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45962.493334143517</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45962.493334143517</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45962.493334143517</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45962.493334143517</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45962.493334143517</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45962.493334143517</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45962.493334143517</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45962.493334143517</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45962.493334143517</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45962.493334143517</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45962.493334143517</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45962.493334143517</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45962.493334143517</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45962.493334143517</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45962.493334143517</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45962.493334143517</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45962.493334143517</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45962.493334143517</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45962.493334143517</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45962.493334143517</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45962.493334143517</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45962.493334143517</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45962.493334143517</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45962.493334143517</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45962.493334143517</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45962.493334143517</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45962.493334143517</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45962.493334143517</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45962.493334143517</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45962.493334143517</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45962.493334143517</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45962.493334143517</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45962.493334143517</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45962.493334143517</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45962.493334143517</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45962.493334143517</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45962.493334143517</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45962.493334143517</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45962.493334143517</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45962.493334143517</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45962.493334143517</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45962.493334143517</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45962.493334143517</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45962.493334143517</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45962.493334143517</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45962.493334143517</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45962.493334143517</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45962.493334143517</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45962.493334143517</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45962.493334143517</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45962.493334143517</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45962.493334143517</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45962.493334143517</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45962.493334143517</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45962.493334143517</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45962.493334143517</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45962.493334143517</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45962.493334143517</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45962.493334143517</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45962.493334143517</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45962.493334143517</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45962.493334143517</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45962.493334143517</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45962.493334143517</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45962.493334143517</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45962.493334143517</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45962.493334143517</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45962.493334143517</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45962.493334143517</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45962.493334143517</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45962.493334143517</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45962.493334143517</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45962.493334143517</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45962.493334143517</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45962.493334143517</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45962.493334143517</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45962.493334143517</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45962.493334143517</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45962.493334143517</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45962.493334143517</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45962.493334143517</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45962.493334143517</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45962.493334143517</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45962.493334143517</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45962.493334143517</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45962.493334143517</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45962.493334143517</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45962.493334143517</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45962.493334143517</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45962.493334143517</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45962.493334143517</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45962.493334143517</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45962.493334143517</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45962.493334143517</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45962.493334143517</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45962.493334143517</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45962.493334143517</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45962.493334143517</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45962.493334143517</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45962.493334143517</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45962.493334143517</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45962.493334143517</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45962.493334143517</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45962.493334143517</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45962.493334143517</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45962.493334143517</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45962.493334143517</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45962.493334143517</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45962.493334143517</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45962.493334143517</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45962.493334143517</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45962.493334143517</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45962.493334143517</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45962.493334143517</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45962.493334143517</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45962.493334143517</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45962.493334143517</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45962.493334143517</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45962.493334143517</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45962.493334143517</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45962.493334143517</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45962.493334143517</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45962.493334143517</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45962.493334143517</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45962.493334143517</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45962.493334143517</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45962.493334143517</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45962.493334143517</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45962.493334143517</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45962.493334143517</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45962.493334143517</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45962.493334143517</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45962.493334143517</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45962.493334143517</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45962.493334143517</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45962.493334143517</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45962.493334143517</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45962.493334143517</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45962.493334143517</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45962.493334143517</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45962.493334143517</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45962.493334143517</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45962.493334143517</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45962.493334143517</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45962.493334143517</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45962.493334143517</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45962.493334143517</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45962.493334143517</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45962.493334143517</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45962.493334143517</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45962.493334143517</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45962.493334143517</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45962.493334143517</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45962.493334143517</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45962.493334143517</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45962.493334143517</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45962.493334143517</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45962.493334143517</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45962.493334143517</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45962.493334143517</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45962.493334143517</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45962.493334143517</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45962.493334143517</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45962.493334143517</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45962.493334143517</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45962.493334143517</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45962.493334143517</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45962.493334143517</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45962.493334143517</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45962.493334143517</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45962.493334143517</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45962.493334143517</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45962.493334143517</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45962.493334143517</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45962.493334143517</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45962.493334143517</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45962.493334143517</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45962.493334143517</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45962.493334143517</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45962.493334143517</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45962.493334143517</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45962.493334143517</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45962.493334143517</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45962.493334143517</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45962.493334143517</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45962.493334143517</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45962.493334143517</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45962.493334143517</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45962.493334143517</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45962.493334143517</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45962.493334143517</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45962.493334143517</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45962.493334143517</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45962.493334143517</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45962.493334143517</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45962.493334143517</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45962.493334143517</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45962.493334143517</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45962.493334143517</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45962.493334143517</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45962.493334143517</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45962.493334143517</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45962.493334143517</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45962.493334143517</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45962.493334143517</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45962.493334143517</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45962.493334143517</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45962.493334143517</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45962.493334143517</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45962.493334143517</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45962.493334143517</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45962.493334143517</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45962.493334143517</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45962.493334143517</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45962.493334143517</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45962.493334143517</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45962.493334143517</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45962.493334143517</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45962.493334143517</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45962.493334143517</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45962.493334143517</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45962.493334143517</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45962.493334143517</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45962.493334143517</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45962.493334143517</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45962.493334143517</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45962.493334143517</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45962.493334143517</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45962.493334143517</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45962.493334143517</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45962.493334143517</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45962.493334143517</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45962.493334143517</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45962.493334143517</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45962.493334143517</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45962.493334143517</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45962.493334143517</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45962.493334143517</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45962.493334143517</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45962.493334143517</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45962.493334143517</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45962.493334143517</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45962.493334143517</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45962.493334143517</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45962.493334143517</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45962.493334143517</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45962.493334143517</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45962.493334143517</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45962.493334143517</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45962.493334143517</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45962.493334143517</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45962.493334143517</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45962.493334143517</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45962.493334143517</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45962.493334143517</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45962.493334143517</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45962.493334143517</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45962.493334143517</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45962.493334143517</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45962.493334143517</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45962.493334143517</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45962.493334143517</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45962.493334143517</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45962.493334143517</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45962.493334143517</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45962.493334143517</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45962.493334143517</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45962.493334143517</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45962.493334143517</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45962.493334143517</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45962.493334143517</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45962.493334143517</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45962.493334143517</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45962.493334143517</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45962.493334143517</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45962.493334143517</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45962.493334143517</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45962.493334143517</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45962.493334143517</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45962.493334143517</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45962.493334143517</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45962.493334143517</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45962.493334143517</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45962.493334143517</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45962.493334143517</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45962.493334143517</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45962.493334143517</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45962.493334143517</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45962.493334143517</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45962.493334143517</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45962.493334143517</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45962.493334143517</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45962.493334143517</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45962.493334143517</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45962.493334143517</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45962.493334143517</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45962.493334143517</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45962.493334143517</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45962.493334143517</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45962.493334143517</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45962.493334143517</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45962.493334143517</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45962.493334143517</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45962.493334143517</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45962.493334143517</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45962.493334143517</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45962.493334143517</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45962.493334143517</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45962.493334143517</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45962.493334143517</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45962.493334143517</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45962.493334143517</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45962.493334143517</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45962.493334143517</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45962.493334143517</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45962.493334143517</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45962.493334143517</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45962.493334143517</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45962.493334143517</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45962.493334143517</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45962.493334143517</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45962.493334143517</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45962.493334143517</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45962.493334143517</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45962.493334143517</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45962.493334143517</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45962.493334143517</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45962.493334143517</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45962.493334143517</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workbookViewId="0">
      <selection activeCell="E2" sqref="E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39123</v>
      </c>
      <c r="B2" s="102" t="str">
        <f>IFERROR(VLOOKUP(D2,DB!A:K,11,0),"")</f>
        <v>R6</v>
      </c>
      <c r="C2" s="104">
        <v>2</v>
      </c>
      <c r="D2" s="102" t="s">
        <v>29406</v>
      </c>
      <c r="E2" s="105" t="s">
        <v>39021</v>
      </c>
      <c r="F2" s="106"/>
      <c r="G2" s="76">
        <f ca="1">IFERROR(NOW()-F2,"-")</f>
        <v>45962.493334143517</v>
      </c>
      <c r="H2" s="106">
        <v>45962.422696759262</v>
      </c>
      <c r="I2" s="102" t="str">
        <f>IFERROR(VLOOKUP(D2,DB!A:F,6,0),"")</f>
        <v>SCECO</v>
      </c>
      <c r="J2" s="101" t="str">
        <f>IFERROR(VLOOKUP(D2,DB!A:G,7,0),"")</f>
        <v>Dead</v>
      </c>
      <c r="K2" s="107" t="s">
        <v>39124</v>
      </c>
      <c r="L2" s="108" t="str">
        <f>IFERROR(VLOOKUP(D2,DB!A:I,9,0),"")</f>
        <v>Latis</v>
      </c>
    </row>
    <row r="3" spans="1:16383" ht="31.5" customHeight="1">
      <c r="A3" s="103"/>
      <c r="B3" s="102" t="str">
        <f>IFERROR(VLOOKUP(D3,DB!A:K,11,0),"")</f>
        <v/>
      </c>
      <c r="C3" s="104"/>
      <c r="D3" s="102"/>
      <c r="E3" s="105"/>
      <c r="F3" s="106"/>
      <c r="G3" s="76">
        <f ca="1">IFERROR(NOW()-F3,"-")</f>
        <v>45962.493334143517</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45962.493334143517</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45962.493334143517</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45962.493334143517</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45962.493334143517</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45962.493334143517</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45962.493334143517</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45962.493334143517</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45962.493334143517</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45962.493334143517</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45962.493334143517</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45962.493334143517</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45962.493334143517</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45962.493334143517</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45962.493334143517</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45962.493334143517</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45962.493334143517</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45962.493334143517</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45962.493334143517</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45962.493334143517</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45962.493334143517</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45962.493334143517</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45962.493334143517</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45962.493334143517</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2025-11-01T08:52:29Z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